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2504" windowHeight="9432" tabRatio="953" activeTab="0"/>
  </bookViews>
  <sheets>
    <sheet name="January 2015" sheetId="1" r:id="rId1"/>
    <sheet name="February2015" sheetId="2" r:id="rId2"/>
    <sheet name="March2015" sheetId="3" r:id="rId3"/>
    <sheet name="April2015" sheetId="4" r:id="rId4"/>
    <sheet name="May2015" sheetId="5" r:id="rId5"/>
    <sheet name="June2015" sheetId="6" r:id="rId6"/>
    <sheet name="July2015" sheetId="7" r:id="rId7"/>
    <sheet name="August2015" sheetId="8" r:id="rId8"/>
    <sheet name="September2015" sheetId="9" r:id="rId9"/>
    <sheet name="October2015" sheetId="10" r:id="rId10"/>
    <sheet name="November2015" sheetId="11" r:id="rId11"/>
    <sheet name="December2015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DaveW</author>
  </authors>
  <commentList>
    <comment ref="Z44" authorId="0">
      <text>
        <r>
          <rPr>
            <b/>
            <sz val="9"/>
            <rFont val="Tahoma"/>
            <family val="2"/>
          </rPr>
          <t>DaveW:</t>
        </r>
        <r>
          <rPr>
            <sz val="9"/>
            <rFont val="Tahoma"/>
            <family val="2"/>
          </rPr>
          <t xml:space="preserve">
HEAVY WET SNOW</t>
        </r>
      </text>
    </comment>
  </commentList>
</comments>
</file>

<file path=xl/sharedStrings.xml><?xml version="1.0" encoding="utf-8"?>
<sst xmlns="http://schemas.openxmlformats.org/spreadsheetml/2006/main" count="3191" uniqueCount="541">
  <si>
    <t>MAX</t>
  </si>
  <si>
    <t>MIN</t>
  </si>
  <si>
    <t>AVG</t>
  </si>
  <si>
    <t>DEP</t>
  </si>
  <si>
    <t>NORM</t>
  </si>
  <si>
    <t>AT</t>
  </si>
  <si>
    <t>OBS</t>
  </si>
  <si>
    <t>MIDN</t>
  </si>
  <si>
    <t>H</t>
  </si>
  <si>
    <t>D</t>
  </si>
  <si>
    <t>C</t>
  </si>
  <si>
    <t>TOTAL</t>
  </si>
  <si>
    <t>WATER</t>
  </si>
  <si>
    <t>SNOW</t>
  </si>
  <si>
    <t>HAIL</t>
  </si>
  <si>
    <t>SLEET</t>
  </si>
  <si>
    <t>(IN)</t>
  </si>
  <si>
    <t>A</t>
  </si>
  <si>
    <t>T</t>
  </si>
  <si>
    <t>E</t>
  </si>
  <si>
    <t>M</t>
  </si>
  <si>
    <t>X</t>
  </si>
  <si>
    <t>I</t>
  </si>
  <si>
    <t>N</t>
  </si>
  <si>
    <t>(F)</t>
  </si>
  <si>
    <t>FROM</t>
  </si>
  <si>
    <t>EQ IN.</t>
  </si>
  <si>
    <t>OR ICE</t>
  </si>
  <si>
    <t>ON GRND</t>
  </si>
  <si>
    <t>REL</t>
  </si>
  <si>
    <t>HUM</t>
  </si>
  <si>
    <t>IDITY</t>
  </si>
  <si>
    <t>%</t>
  </si>
  <si>
    <t>BARO</t>
  </si>
  <si>
    <t>PRES</t>
  </si>
  <si>
    <t>(IN HG)</t>
  </si>
  <si>
    <t>6A</t>
  </si>
  <si>
    <t>6P</t>
  </si>
  <si>
    <t>FOR</t>
  </si>
  <si>
    <t>DAY</t>
  </si>
  <si>
    <t>DIR.</t>
  </si>
  <si>
    <t>PREV</t>
  </si>
  <si>
    <t>SKY</t>
  </si>
  <si>
    <t>COV</t>
  </si>
  <si>
    <t>S.R</t>
  </si>
  <si>
    <t>S.S</t>
  </si>
  <si>
    <t>SOIL</t>
  </si>
  <si>
    <t>TEMP</t>
  </si>
  <si>
    <t>4"</t>
  </si>
  <si>
    <t>(10CM)</t>
  </si>
  <si>
    <t>Temperature (F)</t>
  </si>
  <si>
    <t>Wind (mph)</t>
  </si>
  <si>
    <t>Precipitation (IN)</t>
  </si>
  <si>
    <t>ELEVATION 982MSL(299 METERS)</t>
  </si>
  <si>
    <t>STATION EST. FEBRUARY 1962</t>
  </si>
  <si>
    <t>DAVID C WIERSTAD OBSERVER</t>
  </si>
  <si>
    <t>V</t>
  </si>
  <si>
    <t>G</t>
  </si>
  <si>
    <t>NORTH SAINT PAUL, MINNESOTA</t>
  </si>
  <si>
    <t xml:space="preserve">   LOCAL CLIMATOLOGICAL DATA</t>
  </si>
  <si>
    <t>AVERAGE</t>
  </si>
  <si>
    <t>TEMPERATURE (F)</t>
  </si>
  <si>
    <t>YEAR TO DATE AVERAGE…</t>
  </si>
  <si>
    <t>NUMBER OF DAYS WITH--</t>
  </si>
  <si>
    <t>HEATING DEGREE DAYS (65F)</t>
  </si>
  <si>
    <t>COOLING DEGREE DAYS (65F)</t>
  </si>
  <si>
    <t>BAROMETRIC PRESSURE (IN HG)</t>
  </si>
  <si>
    <t>ON..</t>
  </si>
  <si>
    <t>PRECIPITATION (IN)</t>
  </si>
  <si>
    <t>2194 E RADATZ AVE</t>
  </si>
  <si>
    <t xml:space="preserve">           REMARKS</t>
  </si>
  <si>
    <t xml:space="preserve">                   LAT. 45.01.36 NORTH</t>
  </si>
  <si>
    <t xml:space="preserve">                  LONG. 093.00.24 WEST</t>
  </si>
  <si>
    <t xml:space="preserve">                  TOWNSHIP 29 N 22 W</t>
  </si>
  <si>
    <t>WIND (MPH)</t>
  </si>
  <si>
    <t>WNW</t>
  </si>
  <si>
    <t>None</t>
  </si>
  <si>
    <t>DEPARTURE FROM NORMAL………</t>
  </si>
  <si>
    <t>ON……..</t>
  </si>
  <si>
    <t>HIGHEST…..</t>
  </si>
  <si>
    <t>LOWEST…..</t>
  </si>
  <si>
    <t>MAX 32 OR BELOW……</t>
  </si>
  <si>
    <t>MAX 90 OR ABOVE…….</t>
  </si>
  <si>
    <t>MIN 32 OR BELOW…….</t>
  </si>
  <si>
    <t>MIN  0  OR BELOW…….</t>
  </si>
  <si>
    <t>FASTEST MILE……</t>
  </si>
  <si>
    <t>ON….</t>
  </si>
  <si>
    <t>OBS. TAKEN AT MIDN (LST)</t>
  </si>
  <si>
    <t>DIRECTION…………….</t>
  </si>
  <si>
    <t>DEPARTURE FROM NORMAL……</t>
  </si>
  <si>
    <t>AVERAGE MONTHLY…..</t>
  </si>
  <si>
    <t>ABSOLUTE VALUE……..</t>
  </si>
  <si>
    <t>PREVAILING DIRECTION……</t>
  </si>
  <si>
    <t>TOTAL THIS MONTH……..</t>
  </si>
  <si>
    <t>TOTAL THIS MONTH…….</t>
  </si>
  <si>
    <t>GREATEST IN 24HRS…..</t>
  </si>
  <si>
    <t>DATES OF HAIL………….</t>
  </si>
  <si>
    <t>SLEET……….</t>
  </si>
  <si>
    <t>GLAZE……….</t>
  </si>
  <si>
    <t>NNE</t>
  </si>
  <si>
    <t>SOLAR</t>
  </si>
  <si>
    <t>DAILY</t>
  </si>
  <si>
    <t>WM2</t>
  </si>
  <si>
    <t>SOLAR RADIATION(WM2)</t>
  </si>
  <si>
    <t>AVERAGE MONTHLY…….</t>
  </si>
  <si>
    <t>HIGHEST……..</t>
  </si>
  <si>
    <t>15TH</t>
  </si>
  <si>
    <t>YEAR TO DATE TOTAL…</t>
  </si>
  <si>
    <t>REMARKS</t>
  </si>
  <si>
    <t>ON GRD</t>
  </si>
  <si>
    <t>WATR</t>
  </si>
  <si>
    <t>S</t>
  </si>
  <si>
    <t>SSE</t>
  </si>
  <si>
    <t>NE</t>
  </si>
  <si>
    <t>DEPARTURE FROM NORMAL……..</t>
  </si>
  <si>
    <t>SEASONAL TOTAL (SINCE JAN 1ST)……</t>
  </si>
  <si>
    <t xml:space="preserve">AVERAGE MONTHLY……… </t>
  </si>
  <si>
    <t>DEPARTURE FROM NORMAL…..</t>
  </si>
  <si>
    <t>SEASONAL TOTAL (SINCE JULY 1ST)….</t>
  </si>
  <si>
    <t xml:space="preserve">      DATES OF HAIL…………</t>
  </si>
  <si>
    <t>YEAR TO DATE AVERAGE…….</t>
  </si>
  <si>
    <t>ON…..</t>
  </si>
  <si>
    <t xml:space="preserve">AVERAGE MONTHLY… </t>
  </si>
  <si>
    <t xml:space="preserve">DEPARTURE FROM NORMAL…… </t>
  </si>
  <si>
    <t>HIGHEST……….</t>
  </si>
  <si>
    <t>LOWEST……….</t>
  </si>
  <si>
    <t>GREATEST IN 24HRS…..…..</t>
  </si>
  <si>
    <t>ESE</t>
  </si>
  <si>
    <t xml:space="preserve">DEPARTURE FROM NORMAL……… </t>
  </si>
  <si>
    <t xml:space="preserve"> </t>
  </si>
  <si>
    <t xml:space="preserve">TOTAL SNOW,SLEET,HAIL… </t>
  </si>
  <si>
    <t>AVERAGE MONTHLY….</t>
  </si>
  <si>
    <t>GLAZE…………….</t>
  </si>
  <si>
    <t>DATES OF HAIL………………</t>
  </si>
  <si>
    <t xml:space="preserve">SEASON TO DATE TOTAL…    </t>
  </si>
  <si>
    <t>DEPARTURE FROM NORMAL..</t>
  </si>
  <si>
    <t>GREATEST DEPTH ON GRND..   None</t>
  </si>
  <si>
    <t>DIRECTION………….</t>
  </si>
  <si>
    <t>AVERAGE MONTHLY…</t>
  </si>
  <si>
    <t>DEPARTURE FROM NORMAL…</t>
  </si>
  <si>
    <t>ABSOLUTE VALUE……</t>
  </si>
  <si>
    <t>MAX 32 OR BELOW…..</t>
  </si>
  <si>
    <t>MAX 90 OR ABOVE…..</t>
  </si>
  <si>
    <t>FASTEST MILE…</t>
  </si>
  <si>
    <t>DEPARTURE FROM NORMAL…….</t>
  </si>
  <si>
    <t xml:space="preserve">AVERAGE MONTHLY…… </t>
  </si>
  <si>
    <t xml:space="preserve">TOTAL SNOW,SLEET,HAIL….  </t>
  </si>
  <si>
    <t>DEPARTURE FROM NORMAL.</t>
  </si>
  <si>
    <t xml:space="preserve">SEASON TO DATE TOTAL…   </t>
  </si>
  <si>
    <t>GREATEST DEPTH ON GRND.</t>
  </si>
  <si>
    <t xml:space="preserve">DEPARTURE FROM NORMAL… </t>
  </si>
  <si>
    <t>ON…</t>
  </si>
  <si>
    <t>MAX 90 OR ABOVE….</t>
  </si>
  <si>
    <t xml:space="preserve">SEASON TO DATE TOTAL..   </t>
  </si>
  <si>
    <t>GREATEST DEPTH ON GRND… None   ON..</t>
  </si>
  <si>
    <t>OR GND</t>
  </si>
  <si>
    <t>SEASONAL TOTAL (SINCE JAN 1ST)…</t>
  </si>
  <si>
    <t>SEASONAL TOTAL (SINCE JULY 1ST)..</t>
  </si>
  <si>
    <t>GREATEST IN 24HRS……….</t>
  </si>
  <si>
    <t>DIRECTION…………</t>
  </si>
  <si>
    <t xml:space="preserve">DEPARTURE FROM NORMAL…  </t>
  </si>
  <si>
    <t xml:space="preserve">TOTAL SNOW,SLEET,HAIL…   </t>
  </si>
  <si>
    <t xml:space="preserve">SEASON TO DATE TOTAL…  </t>
  </si>
  <si>
    <t>PREVAILING DIRECTION…</t>
  </si>
  <si>
    <t xml:space="preserve">   REMARKS</t>
  </si>
  <si>
    <t xml:space="preserve">                </t>
  </si>
  <si>
    <t>ABSOLUTE VALUE….</t>
  </si>
  <si>
    <t>TOTAL THIS MONTH…………</t>
  </si>
  <si>
    <t>MAX 32 OR BELOW…</t>
  </si>
  <si>
    <t>MIN 32 OR BELOW….</t>
  </si>
  <si>
    <t>MIN  0  OR BELOW….</t>
  </si>
  <si>
    <t>AVERAGE MONTHLY..</t>
  </si>
  <si>
    <t xml:space="preserve">DEPARTURE FROM NORMAL……. </t>
  </si>
  <si>
    <t>DEPARTURE FROM NORMAL….</t>
  </si>
  <si>
    <t>TOTAL THIS MONTH………….</t>
  </si>
  <si>
    <r>
      <t>GREATEST DEPTH ON GRND…</t>
    </r>
    <r>
      <rPr>
        <sz val="7"/>
        <rFont val="Arial Narrow"/>
        <family val="2"/>
      </rPr>
      <t xml:space="preserve"> Zero</t>
    </r>
  </si>
  <si>
    <t>AVERAGE MONTHLY………</t>
  </si>
  <si>
    <t>DATES OF  HAIL………….</t>
  </si>
  <si>
    <t xml:space="preserve">                                LAT. 45.01.36 NORTH</t>
  </si>
  <si>
    <t xml:space="preserve">                                LONG. 093.00.24 WEST</t>
  </si>
  <si>
    <t xml:space="preserve">                                TOWNSHIP 29 N 22 W</t>
  </si>
  <si>
    <t>DIRECTION..</t>
  </si>
  <si>
    <t>SEASONAL TOTAL (SINCE JAN 1ST).</t>
  </si>
  <si>
    <t>MAX 90 OR ABOVE……</t>
  </si>
  <si>
    <t>MIN 32 OR BELOW……</t>
  </si>
  <si>
    <t>MIN  0  OR BELOW……</t>
  </si>
  <si>
    <t xml:space="preserve">TOTAL SNOW,SLEET,HAIL…  </t>
  </si>
  <si>
    <r>
      <t>DEPARTURE FROM NORMAL…</t>
    </r>
    <r>
      <rPr>
        <sz val="7"/>
        <rFont val="Arial Narrow"/>
        <family val="2"/>
      </rPr>
      <t xml:space="preserve">  0 </t>
    </r>
  </si>
  <si>
    <r>
      <t>DEPARTURE FROM NORMAL…</t>
    </r>
    <r>
      <rPr>
        <sz val="7"/>
        <rFont val="Arial Narrow"/>
        <family val="2"/>
      </rPr>
      <t xml:space="preserve">  0</t>
    </r>
    <r>
      <rPr>
        <sz val="7"/>
        <rFont val="Arial"/>
        <family val="2"/>
      </rPr>
      <t xml:space="preserve"> </t>
    </r>
  </si>
  <si>
    <r>
      <t>GREATEST DEPTH ON GRND…</t>
    </r>
    <r>
      <rPr>
        <sz val="7"/>
        <rFont val="Arial Narrow"/>
        <family val="2"/>
      </rPr>
      <t xml:space="preserve"> None</t>
    </r>
  </si>
  <si>
    <t xml:space="preserve">                                          LAT. 45.01.36 NORTH</t>
  </si>
  <si>
    <t xml:space="preserve">                                          LONG. 093.00.24 WEST</t>
  </si>
  <si>
    <t xml:space="preserve">                                          TOWNSHIP 29 N 22 W</t>
  </si>
  <si>
    <t xml:space="preserve">                                           651-777-4179 (VOICE)</t>
  </si>
  <si>
    <t>SECTION 2</t>
  </si>
  <si>
    <t>AVERAGE MONTHLY………….</t>
  </si>
  <si>
    <t>ABSOLUTE VALUE…………….</t>
  </si>
  <si>
    <t>FASTEST MILE………..</t>
  </si>
  <si>
    <t>PREVAILING DIRECTION…….</t>
  </si>
  <si>
    <t>TOTAL THIS MONTH…………....</t>
  </si>
  <si>
    <t>DEPARTURE FROM NORMAL……………</t>
  </si>
  <si>
    <t>GREATEST IN 24HRS…...</t>
  </si>
  <si>
    <t xml:space="preserve">TOTAL SNOW,SLEET,HAIL…….. </t>
  </si>
  <si>
    <t xml:space="preserve">SEASON TO DATE TOTAL……...    </t>
  </si>
  <si>
    <t xml:space="preserve">GREATEST DEPTH ON GRND… </t>
  </si>
  <si>
    <t>GLAZE……</t>
  </si>
  <si>
    <t>SOIL TEMPERATURE (F)</t>
  </si>
  <si>
    <t>ON……</t>
  </si>
  <si>
    <t>TOTAL THIS MONTH……………..</t>
  </si>
  <si>
    <t>YEAR TO DATE TOTAL…………..</t>
  </si>
  <si>
    <t>HIGHEST………</t>
  </si>
  <si>
    <t>LOWEST………</t>
  </si>
  <si>
    <t xml:space="preserve">                  LONG. -93.00.24 WEST</t>
  </si>
  <si>
    <t xml:space="preserve">        LOCAL CLIMATOLOGICAL DATA</t>
  </si>
  <si>
    <r>
      <t>DEPARTURE FROM NORMAL……</t>
    </r>
    <r>
      <rPr>
        <sz val="7"/>
        <rFont val="Arial Narrow"/>
        <family val="2"/>
      </rPr>
      <t xml:space="preserve"> </t>
    </r>
  </si>
  <si>
    <t xml:space="preserve">GREATEST IN 24HRS………            </t>
  </si>
  <si>
    <r>
      <t xml:space="preserve">SEASON TO DATE TOTAL..   </t>
    </r>
    <r>
      <rPr>
        <sz val="7"/>
        <rFont val="Arial Narrow"/>
        <family val="2"/>
      </rPr>
      <t xml:space="preserve"> </t>
    </r>
    <r>
      <rPr>
        <sz val="7"/>
        <rFont val="Arial"/>
        <family val="2"/>
      </rPr>
      <t xml:space="preserve">  </t>
    </r>
  </si>
  <si>
    <t>SEASONAL TOTAL (SINCE JAN 1ST)….</t>
  </si>
  <si>
    <t>GREATEST IN 24HRS……</t>
  </si>
  <si>
    <t xml:space="preserve">         LOCAL CLIMATOLOGICAL DATA</t>
  </si>
  <si>
    <t xml:space="preserve">    SECTION 2</t>
  </si>
  <si>
    <t xml:space="preserve">ON… </t>
  </si>
  <si>
    <t xml:space="preserve"> SECTION 2</t>
  </si>
  <si>
    <t xml:space="preserve">   SECTION 2</t>
  </si>
  <si>
    <t xml:space="preserve">DEPARTURE FROM NORMAL…   </t>
  </si>
  <si>
    <t>TOTAL SNOW,SLEET,HAIL.</t>
  </si>
  <si>
    <t>GREATEST DEPTH ON GRND…       ON.. --</t>
  </si>
  <si>
    <t xml:space="preserve">  </t>
  </si>
  <si>
    <t>TOWNSHIP 29 N 22 W</t>
  </si>
  <si>
    <t xml:space="preserve">         </t>
  </si>
  <si>
    <t>LONG. -93.00.24 WEST</t>
  </si>
  <si>
    <t>LOT 6 BLOCK 6</t>
  </si>
  <si>
    <t>YEAR TO DATE AVERAGE,,</t>
  </si>
  <si>
    <t>DEPARTURE FROM NORMAL……….</t>
  </si>
  <si>
    <t>TOTAL THIS MONTH..</t>
  </si>
  <si>
    <t>DEPARTURE FROM NORMAL</t>
  </si>
  <si>
    <t xml:space="preserve">       </t>
  </si>
  <si>
    <t>TOWNSHIP 29 N 22W</t>
  </si>
  <si>
    <t xml:space="preserve">                  LAT. 45.01.36 NORTH</t>
  </si>
  <si>
    <t>TOTAL THIS MONTH……</t>
  </si>
  <si>
    <t>DIRECTION…….</t>
  </si>
  <si>
    <t>ABSOLUTE VALUE…</t>
  </si>
  <si>
    <t>MAX 90 OR ABOVE…</t>
  </si>
  <si>
    <t>MAX 32 OR BELOW..</t>
  </si>
  <si>
    <t>MIN 32 OR BELOW…</t>
  </si>
  <si>
    <t>MIN  0  OR BELOW…</t>
  </si>
  <si>
    <t xml:space="preserve">   ON..</t>
  </si>
  <si>
    <t xml:space="preserve">DEPARTURE FROM NORMAL </t>
  </si>
  <si>
    <t>SEASONAL TOTAL (SINCE JULY 1ST).</t>
  </si>
  <si>
    <t>DEPARTURE FROM NORMAL…………</t>
  </si>
  <si>
    <t xml:space="preserve">DEPARTURE FROM NORMAL. </t>
  </si>
  <si>
    <t xml:space="preserve">DEPARTURE FROM NORMAL.  </t>
  </si>
  <si>
    <t>YEAR TO DATE TOTAL………..</t>
  </si>
  <si>
    <t xml:space="preserve">GREATEST DEPTH ON GRND.               </t>
  </si>
  <si>
    <t>SLEET……..</t>
  </si>
  <si>
    <t>GLAZE…….</t>
  </si>
  <si>
    <t xml:space="preserve"> ON… </t>
  </si>
  <si>
    <t xml:space="preserve"> ON…</t>
  </si>
  <si>
    <t xml:space="preserve">      Precipitation (IN)</t>
  </si>
  <si>
    <t>On..</t>
  </si>
  <si>
    <t xml:space="preserve">DEPARTURE FROM NORMAL.    </t>
  </si>
  <si>
    <t xml:space="preserve">SEASON TO DATE TOTAL…         </t>
  </si>
  <si>
    <t xml:space="preserve">GREATEST DEPTH ON GRND..                  ON... </t>
  </si>
  <si>
    <t>SLEET…….</t>
  </si>
  <si>
    <t xml:space="preserve">DEPARTURE FROM NORMAL.   </t>
  </si>
  <si>
    <t xml:space="preserve">      </t>
  </si>
  <si>
    <t>30TH</t>
  </si>
  <si>
    <t>FASTEST MILE.</t>
  </si>
  <si>
    <t>DIRECTION……</t>
  </si>
  <si>
    <t>SEASONAL TOTAL (SINCE JULY 1ST)…</t>
  </si>
  <si>
    <t xml:space="preserve">AVERAGE MONTHLY.. </t>
  </si>
  <si>
    <t>TOTAL THIS MONTH…..</t>
  </si>
  <si>
    <t xml:space="preserve">DEPARTURE FROM NORMAL….    </t>
  </si>
  <si>
    <t>ON.</t>
  </si>
  <si>
    <t>DIRECTION……….</t>
  </si>
  <si>
    <t xml:space="preserve">SEASONAL TOTAL (SINCE JULY 1ST)…. </t>
  </si>
  <si>
    <t>3RD</t>
  </si>
  <si>
    <r>
      <t>SEASONAL TOTAL (SINCE JAN 1ST).</t>
    </r>
    <r>
      <rPr>
        <sz val="7"/>
        <rFont val="Arial Narrow"/>
        <family val="2"/>
      </rPr>
      <t xml:space="preserve"> </t>
    </r>
  </si>
  <si>
    <t xml:space="preserve">TOTAL SNOW,SLEET,HAIL. </t>
  </si>
  <si>
    <t xml:space="preserve">SEASON TO DATE TOTAL..       </t>
  </si>
  <si>
    <t xml:space="preserve">                                       </t>
  </si>
  <si>
    <t>LAT. 45.01.36 NORTH</t>
  </si>
  <si>
    <t>TOTAL SNOW,SLEET,HAIL..</t>
  </si>
  <si>
    <t xml:space="preserve">ON.. </t>
  </si>
  <si>
    <t xml:space="preserve">TOTAL SNOW,SLEET,HAIL  </t>
  </si>
  <si>
    <t>26TH</t>
  </si>
  <si>
    <t>GREATEST IN 24HRS……..</t>
  </si>
  <si>
    <t>FASTEST MILE..</t>
  </si>
  <si>
    <t xml:space="preserve">         LONG. -93.00.24 WEST</t>
  </si>
  <si>
    <t xml:space="preserve">         TOWNSHIP 29 N 22 W</t>
  </si>
  <si>
    <t xml:space="preserve">         SECTION 2</t>
  </si>
  <si>
    <t xml:space="preserve">          LOT 6 BLOCK 6</t>
  </si>
  <si>
    <t>23RD</t>
  </si>
  <si>
    <t>NW</t>
  </si>
  <si>
    <t>WSW</t>
  </si>
  <si>
    <t>W</t>
  </si>
  <si>
    <t>NNW</t>
  </si>
  <si>
    <t>SE</t>
  </si>
  <si>
    <t>fog</t>
  </si>
  <si>
    <t>SW</t>
  </si>
  <si>
    <t>SSW</t>
  </si>
  <si>
    <t>18TH</t>
  </si>
  <si>
    <t>27TH</t>
  </si>
  <si>
    <t>17TH</t>
  </si>
  <si>
    <t>ENE</t>
  </si>
  <si>
    <t>haze</t>
  </si>
  <si>
    <t>14TH</t>
  </si>
  <si>
    <t>24TH</t>
  </si>
  <si>
    <t>fog a.m.</t>
  </si>
  <si>
    <t>1ST</t>
  </si>
  <si>
    <t xml:space="preserve">SLEET………….  </t>
  </si>
  <si>
    <t>4TH</t>
  </si>
  <si>
    <t>thunderstorm p.m.</t>
  </si>
  <si>
    <t>light fog a.m.</t>
  </si>
  <si>
    <t>8TH</t>
  </si>
  <si>
    <t>thunderstorm a.m.</t>
  </si>
  <si>
    <t>fog,haze</t>
  </si>
  <si>
    <t>max dew point 76.1</t>
  </si>
  <si>
    <t>NA</t>
  </si>
  <si>
    <t>13TH</t>
  </si>
  <si>
    <t>light fog</t>
  </si>
  <si>
    <t>blowing snow</t>
  </si>
  <si>
    <t>19TH</t>
  </si>
  <si>
    <t>HIGHEST…</t>
  </si>
  <si>
    <t xml:space="preserve">DEPARTURE FROM NORMAL….. </t>
  </si>
  <si>
    <t>7TH</t>
  </si>
  <si>
    <t>AVERAGE MONTHLY.</t>
  </si>
  <si>
    <t xml:space="preserve">      (JANUARY 2015)</t>
  </si>
  <si>
    <t>wind chill -20.5</t>
  </si>
  <si>
    <t>wind chill -25.1</t>
  </si>
  <si>
    <t>many accidents a.m.</t>
  </si>
  <si>
    <t>wind chill -28.8</t>
  </si>
  <si>
    <t xml:space="preserve">many accidents </t>
  </si>
  <si>
    <t>fluffy snow</t>
  </si>
  <si>
    <t>wind chill -18.0</t>
  </si>
  <si>
    <t>snow grains early a.m</t>
  </si>
  <si>
    <t>fog,haze,frzg drzizle pm</t>
  </si>
  <si>
    <t>AVERAGE MONTHLY… 19.6</t>
  </si>
  <si>
    <t>DEPARTURE FROM NORMAL… 6.1</t>
  </si>
  <si>
    <t>AVERAGE MONTHLY… 4.1</t>
  </si>
  <si>
    <t xml:space="preserve">           3RD,4TH</t>
  </si>
  <si>
    <t>DIRECTION….</t>
  </si>
  <si>
    <t xml:space="preserve">DEPARTURE FROM NORMAL…  .7 </t>
  </si>
  <si>
    <t>6,4</t>
  </si>
  <si>
    <t>29TH,30TH</t>
  </si>
  <si>
    <t>(FEBRUARY 2015)</t>
  </si>
  <si>
    <t>haze,fluffy snow</t>
  </si>
  <si>
    <t>sun dog 0745</t>
  </si>
  <si>
    <t>frzg rain,sleet,snow</t>
  </si>
  <si>
    <t xml:space="preserve">10TH 5:05PM THUNDER IN VICINITY, CLOUDS HAD A PINKISH COLOR </t>
  </si>
  <si>
    <t>wind chill  -16.3</t>
  </si>
  <si>
    <t xml:space="preserve">wind chill -21.3 </t>
  </si>
  <si>
    <t>wind chill -15.5</t>
  </si>
  <si>
    <t>wind chill -15.2</t>
  </si>
  <si>
    <t>wind chill -24.8</t>
  </si>
  <si>
    <t>wind chill -19.8</t>
  </si>
  <si>
    <t>wind chill -25.7</t>
  </si>
  <si>
    <t>wind chill -21.6</t>
  </si>
  <si>
    <t>wind chill -16.0</t>
  </si>
  <si>
    <t>22ND LOW MAXIMUM TEMPERATURE OF 2 TIED WITH 1965</t>
  </si>
  <si>
    <t>23RD LOW MINIMUM TEMPERATURE OF -12 TIED WITH 1967</t>
  </si>
  <si>
    <t>5TH</t>
  </si>
  <si>
    <t>10TH</t>
  </si>
  <si>
    <t xml:space="preserve">ON… 3RD  </t>
  </si>
  <si>
    <t xml:space="preserve">ON… 20TH  </t>
  </si>
  <si>
    <t xml:space="preserve">     </t>
  </si>
  <si>
    <t xml:space="preserve">   (MARCH 2015)</t>
  </si>
  <si>
    <t>SS3</t>
  </si>
  <si>
    <t>wind chill -12.1</t>
  </si>
  <si>
    <t>wind chill -14.5</t>
  </si>
  <si>
    <t>only snow piles</t>
  </si>
  <si>
    <t>5TH MINIMUM TEMPERATURE OF -8 TIED WITH 1972&amp;2003</t>
  </si>
  <si>
    <t>9TH RECORD STATION MAXIMUM TEMPERATURE OF 58 OLD RECORD 57 IN 1977</t>
  </si>
  <si>
    <t>10TH RECORD HIGH MINIMUM TEMPERATURE OF 38 OLD RECORD 37 IN 2010</t>
  </si>
  <si>
    <t>15TH RECORD STATION MAXIMUM TEMPERATURE OF 70 OLD RECORD 67 IN 2003</t>
  </si>
  <si>
    <t>record station max temp</t>
  </si>
  <si>
    <t>wet snow</t>
  </si>
  <si>
    <t>3,1</t>
  </si>
  <si>
    <t>29TH</t>
  </si>
  <si>
    <t>2ND,5TH</t>
  </si>
  <si>
    <t>…….</t>
  </si>
  <si>
    <t>On… 4TH</t>
  </si>
  <si>
    <t xml:space="preserve">                  10TH RECORD STATION MAXIMUM TEMPERATURE OF 67 OLD RECORD 66 IN 2012</t>
  </si>
  <si>
    <t xml:space="preserve">                            15TH RECORD STATION HIGH MINIMUM TEMPERATURE OF 46 OLD RECORD 42 IN 2010</t>
  </si>
  <si>
    <t xml:space="preserve">9TH RECORD HIGH MINIMUM TEMPERATURE OF 36 OLD RECORD 34 IN   </t>
  </si>
  <si>
    <t>10TH  RECORD STATION MAXIMUM TEMPERATURE OF 67 OLD RECORD 66 IN 2012</t>
  </si>
  <si>
    <t xml:space="preserve">       (APRIL 2015)</t>
  </si>
  <si>
    <t>1ST RECORD STATION MAXIMUM TEMPERATURE OF 82 OLD RECORD 81 IN 2010</t>
  </si>
  <si>
    <t>dew point 21.2</t>
  </si>
  <si>
    <t>dew point 19.3</t>
  </si>
  <si>
    <t>dew point 18.7</t>
  </si>
  <si>
    <t>snow melted as fell</t>
  </si>
  <si>
    <t>min dew point 7.3</t>
  </si>
  <si>
    <r>
      <t xml:space="preserve">DEPARTURE FROM NORMAL. </t>
    </r>
    <r>
      <rPr>
        <sz val="7"/>
        <rFont val="Arial Narrow"/>
        <family val="2"/>
      </rPr>
      <t xml:space="preserve">-.87  </t>
    </r>
  </si>
  <si>
    <t xml:space="preserve"> ON…9TH  </t>
  </si>
  <si>
    <t xml:space="preserve">ON.. 9TH  </t>
  </si>
  <si>
    <r>
      <t xml:space="preserve">GREATEST DEPTH ON GRND  </t>
    </r>
    <r>
      <rPr>
        <sz val="7"/>
        <rFont val="Arial Narrow"/>
        <family val="2"/>
      </rPr>
      <t>.2</t>
    </r>
  </si>
  <si>
    <t>21ST</t>
  </si>
  <si>
    <r>
      <t xml:space="preserve">DEPARTURE FROM NORMAL… </t>
    </r>
    <r>
      <rPr>
        <sz val="7"/>
        <rFont val="Arial Narrow"/>
        <family val="2"/>
      </rPr>
      <t xml:space="preserve">-3.2 </t>
    </r>
  </si>
  <si>
    <r>
      <t>DEPARTURE FROM NORMAL…</t>
    </r>
    <r>
      <rPr>
        <sz val="7"/>
        <rFont val="Arial Narrow"/>
        <family val="2"/>
      </rPr>
      <t xml:space="preserve"> -14.4</t>
    </r>
  </si>
  <si>
    <r>
      <t>DEPARTURE FROM NORMAL…</t>
    </r>
    <r>
      <rPr>
        <sz val="7"/>
        <rFont val="Arial Narrow"/>
        <family val="2"/>
      </rPr>
      <t xml:space="preserve"> -3.48 </t>
    </r>
  </si>
  <si>
    <t xml:space="preserve">      (MAY 2015)</t>
  </si>
  <si>
    <r>
      <t xml:space="preserve">DEPARTURE FROM NORMAL… </t>
    </r>
    <r>
      <rPr>
        <sz val="7"/>
        <rFont val="Arial Narrow"/>
        <family val="2"/>
      </rPr>
      <t xml:space="preserve"> </t>
    </r>
  </si>
  <si>
    <t>first 80 temp for year</t>
  </si>
  <si>
    <t>tstm pea-size hail 5:20pm</t>
  </si>
  <si>
    <t>thunderstorm p..m</t>
  </si>
  <si>
    <t>tstm pea-size hail 4:12pm</t>
  </si>
  <si>
    <t>light frost on roof tops</t>
  </si>
  <si>
    <r>
      <t>DEPARTURE FROM NORMAL…</t>
    </r>
    <r>
      <rPr>
        <sz val="7"/>
        <rFont val="Arial Narrow"/>
        <family val="2"/>
      </rPr>
      <t xml:space="preserve"> 1.75  </t>
    </r>
  </si>
  <si>
    <t xml:space="preserve">ON… 29TH  </t>
  </si>
  <si>
    <t>ON.. 3RD,17TH</t>
  </si>
  <si>
    <t>3RD,17TH</t>
  </si>
  <si>
    <r>
      <t>DEPARTURE FROM NORMAL…</t>
    </r>
    <r>
      <rPr>
        <sz val="7"/>
        <rFont val="Arial Narrow"/>
        <family val="2"/>
      </rPr>
      <t xml:space="preserve"> -1.85  </t>
    </r>
  </si>
  <si>
    <t>17TH, RECORD DAILY RAINFALL OF .82 OLD RECORD .76 IN 1999</t>
  </si>
  <si>
    <t xml:space="preserve">   (JUNE 2015)</t>
  </si>
  <si>
    <t>thunderstorm late p.m.</t>
  </si>
  <si>
    <t>tstm early a.m. &amp; p.m.</t>
  </si>
  <si>
    <t xml:space="preserve">tstm p.m. haze, first 90 </t>
  </si>
  <si>
    <t>power out 1840 to 1921</t>
  </si>
  <si>
    <t>23RD 6:30PM WIND EQUIPMENT OUT OF SERVICE FOR REPAIRS</t>
  </si>
  <si>
    <t>thunderstorm a.m &amp; p.m.</t>
  </si>
  <si>
    <t>tstm p.m. fog,haze</t>
  </si>
  <si>
    <t>9TH</t>
  </si>
  <si>
    <t>22ND</t>
  </si>
  <si>
    <t xml:space="preserve"> ON… 7TH </t>
  </si>
  <si>
    <t>20TH</t>
  </si>
  <si>
    <r>
      <t xml:space="preserve">DEPARTURE FROM NORMAL..  </t>
    </r>
    <r>
      <rPr>
        <sz val="7"/>
        <rFont val="Arial Narrow"/>
        <family val="2"/>
      </rPr>
      <t>0</t>
    </r>
    <r>
      <rPr>
        <sz val="7"/>
        <rFont val="Arial"/>
        <family val="2"/>
      </rPr>
      <t xml:space="preserve"> </t>
    </r>
  </si>
  <si>
    <r>
      <t>DEPARTURE FROM NORMAL..</t>
    </r>
    <r>
      <rPr>
        <sz val="7"/>
        <rFont val="Arial Narrow"/>
        <family val="2"/>
      </rPr>
      <t xml:space="preserve"> .57  </t>
    </r>
  </si>
  <si>
    <r>
      <t xml:space="preserve">DEPARTURE FROM NORMAL.. </t>
    </r>
    <r>
      <rPr>
        <sz val="7"/>
        <rFont val="Arial Narrow"/>
        <family val="2"/>
      </rPr>
      <t xml:space="preserve">-1.28 </t>
    </r>
  </si>
  <si>
    <r>
      <t xml:space="preserve">SEASON TO DATE TOTAL.     </t>
    </r>
    <r>
      <rPr>
        <sz val="7"/>
        <rFont val="Arial Narrow"/>
        <family val="2"/>
      </rPr>
      <t>Zero</t>
    </r>
    <r>
      <rPr>
        <sz val="7"/>
        <rFont val="Arial"/>
        <family val="2"/>
      </rPr>
      <t xml:space="preserve">    </t>
    </r>
  </si>
  <si>
    <r>
      <t xml:space="preserve">DEPARTURE FROM NORMAL.. </t>
    </r>
    <r>
      <rPr>
        <sz val="7"/>
        <rFont val="Arial Narrow"/>
        <family val="2"/>
      </rPr>
      <t>Zero</t>
    </r>
  </si>
  <si>
    <t xml:space="preserve">    </t>
  </si>
  <si>
    <t xml:space="preserve">   (JULY 2015)</t>
  </si>
  <si>
    <t xml:space="preserve">ON..  </t>
  </si>
  <si>
    <t xml:space="preserve">PREVAILING DIRECTION..    </t>
  </si>
  <si>
    <t xml:space="preserve">DEPARTURE FROM NORMAL..  </t>
  </si>
  <si>
    <t>smokey sky</t>
  </si>
  <si>
    <t>light fog,haze,smky sky</t>
  </si>
  <si>
    <t>dew point 73.7</t>
  </si>
  <si>
    <t>6TH RECORD DAILY RAINFALL OF 2.66" OLD RECORD 1.06" IN 2004</t>
  </si>
  <si>
    <t>6TH SURFACE VISIBILTY REDUCED TO LESS THEN 3 MILES FROM FOREST FIRES BURNING IN CANADA</t>
  </si>
  <si>
    <t>tstm early a.m. smoke</t>
  </si>
  <si>
    <t>spkl's p.m. dew pt 72.9</t>
  </si>
  <si>
    <t xml:space="preserve">thunderstorm late p.m </t>
  </si>
  <si>
    <t>12TH MAXIMUM DEW POINT 80.4 AT 5:19PM  HEAT INDEX 107 AT 5:19PM</t>
  </si>
  <si>
    <t xml:space="preserve">thunderstorm early a.m. </t>
  </si>
  <si>
    <t>strong tstm 1:30am</t>
  </si>
  <si>
    <t>18TH STRONG THUNDERSTORM 1:30AM WIND GUST EST. 50+ ALSO WIND EQUIPMENT BACK IN SERVICE AT 11AM</t>
  </si>
  <si>
    <t xml:space="preserve">thunderstorm early am </t>
  </si>
  <si>
    <t>dew point 75.8</t>
  </si>
  <si>
    <t>tstm am dew point 75.6</t>
  </si>
  <si>
    <t>N/A</t>
  </si>
  <si>
    <t xml:space="preserve">ON… 6TH  </t>
  </si>
  <si>
    <t>O</t>
  </si>
  <si>
    <t>F</t>
  </si>
  <si>
    <t>R</t>
  </si>
  <si>
    <t>P</t>
  </si>
  <si>
    <t xml:space="preserve">      (AUGUST 2015)</t>
  </si>
  <si>
    <t>14TH RECORD DAILY MAXIMUM OF 95 OLD RECORD 94 IN 1965</t>
  </si>
  <si>
    <t>dew point 76.1</t>
  </si>
  <si>
    <t>dew point 74.7</t>
  </si>
  <si>
    <t>thunderstorm</t>
  </si>
  <si>
    <t>tstm p.m. smky sky</t>
  </si>
  <si>
    <t>tstm early a.m.</t>
  </si>
  <si>
    <t>distant ltgn a.m.</t>
  </si>
  <si>
    <t>fog am smokey sky</t>
  </si>
  <si>
    <t>12TH</t>
  </si>
  <si>
    <r>
      <t>DEPARTURE FROM NORMAL… -.68</t>
    </r>
    <r>
      <rPr>
        <sz val="7"/>
        <rFont val="Arial Narrow"/>
        <family val="2"/>
      </rPr>
      <t xml:space="preserve"> </t>
    </r>
    <r>
      <rPr>
        <sz val="7"/>
        <rFont val="Arial"/>
        <family val="2"/>
      </rPr>
      <t xml:space="preserve"> </t>
    </r>
  </si>
  <si>
    <t xml:space="preserve"> ON… 22ND  </t>
  </si>
  <si>
    <r>
      <t>DEPARTURE FROM NORMAL…</t>
    </r>
    <r>
      <rPr>
        <sz val="7"/>
        <rFont val="Arial Narrow"/>
        <family val="2"/>
      </rPr>
      <t xml:space="preserve">  1.36</t>
    </r>
    <r>
      <rPr>
        <sz val="7"/>
        <rFont val="Arial"/>
        <family val="2"/>
      </rPr>
      <t xml:space="preserve"> </t>
    </r>
  </si>
  <si>
    <t>(SEPTEMBER 2015)</t>
  </si>
  <si>
    <t>tstm early a.m. fog</t>
  </si>
  <si>
    <t xml:space="preserve">thunder p.m fog am </t>
  </si>
  <si>
    <t>fog,dew point 76.0</t>
  </si>
  <si>
    <t xml:space="preserve">dew point 76.6 </t>
  </si>
  <si>
    <t>dew point 78.1</t>
  </si>
  <si>
    <t>tstm,dew point 79.1</t>
  </si>
  <si>
    <t>lightning 3am</t>
  </si>
  <si>
    <t>tstm 8:30pm,aurora</t>
  </si>
  <si>
    <t>aurora</t>
  </si>
  <si>
    <t>15TH RECORD DAILY MAXIMUM TEMPERATURE OF 87 OLD RECORD 84 IN 2012</t>
  </si>
  <si>
    <t>thunder in vIcinity</t>
  </si>
  <si>
    <t>tstm am &amp; pm</t>
  </si>
  <si>
    <t>16TH DAILY MAXIMUM TEMPERATURE OF 84 TIED WITH 2003</t>
  </si>
  <si>
    <t>tstm's most of day</t>
  </si>
  <si>
    <t>17TH RECORD DAILY RAINFALL OF 2.70" OLD RECORD 1.14" IN 1968</t>
  </si>
  <si>
    <t>aurora,thunder p.m</t>
  </si>
  <si>
    <t>drizzle a.m.</t>
  </si>
  <si>
    <t>tstm 2pm,fog</t>
  </si>
  <si>
    <t>total lunar eclipse</t>
  </si>
  <si>
    <t xml:space="preserve">       4TH,5TH</t>
  </si>
  <si>
    <t xml:space="preserve">ON… 17TH   </t>
  </si>
  <si>
    <t>11TH</t>
  </si>
  <si>
    <t>RECORD AVERAGE MONTHLY TEMPERATURE OF 68.5 OLD RECORD 67.2 IN 2004</t>
  </si>
  <si>
    <t xml:space="preserve">DEPARTURE FROM NORMAL…  7.12   </t>
  </si>
  <si>
    <t xml:space="preserve">   (OCTOBER 2015)</t>
  </si>
  <si>
    <t>tstm 4:45am</t>
  </si>
  <si>
    <t>record sta mx temp</t>
  </si>
  <si>
    <t>11TH RECORD STATION MAX TEPERATURE OF 86 OLD RECORD 82 IN 1962</t>
  </si>
  <si>
    <t>frost on roof tops</t>
  </si>
  <si>
    <t>first freeze</t>
  </si>
  <si>
    <t>thunderstorm p.m</t>
  </si>
  <si>
    <t>fog,first snow</t>
  </si>
  <si>
    <t>flurries early a.m.</t>
  </si>
  <si>
    <t>52,5</t>
  </si>
  <si>
    <t>(NOVEMBER 2015)</t>
  </si>
  <si>
    <r>
      <t>DEPARTURE FROM NORMAL…</t>
    </r>
    <r>
      <rPr>
        <sz val="7"/>
        <rFont val="Arial Narrow"/>
        <family val="2"/>
      </rPr>
      <t xml:space="preserve">   </t>
    </r>
  </si>
  <si>
    <r>
      <t xml:space="preserve">DEPARTURE FROM NORMAL… </t>
    </r>
    <r>
      <rPr>
        <sz val="7"/>
        <rFont val="Arial Narrow"/>
        <family val="2"/>
      </rPr>
      <t xml:space="preserve">  </t>
    </r>
  </si>
  <si>
    <t xml:space="preserve"> ON…  </t>
  </si>
  <si>
    <r>
      <t xml:space="preserve">GREATEST DEPTH ON GRND… </t>
    </r>
    <r>
      <rPr>
        <sz val="7"/>
        <rFont val="Arial"/>
        <family val="2"/>
      </rPr>
      <t xml:space="preserve">        </t>
    </r>
    <r>
      <rPr>
        <sz val="7"/>
        <rFont val="Arial Narrow"/>
        <family val="2"/>
      </rPr>
      <t>ON… 5TH</t>
    </r>
  </si>
  <si>
    <t xml:space="preserve">ON…    </t>
  </si>
  <si>
    <t>thunderstorm's p.m.</t>
  </si>
  <si>
    <t>11TH RECORD DAILY RAINFALL OF 1.58" OLD RECORD .88" IN 1975</t>
  </si>
  <si>
    <t>record max temp</t>
  </si>
  <si>
    <t>15TH RECORD MAXIMUM TEMPERATURE OF 64 OLD RECORD 63 IN 2001</t>
  </si>
  <si>
    <t>tstm 6:35am, fog</t>
  </si>
  <si>
    <t>16TH RECORD DAILY RAINFALL OF 1.23" OLD RECORD .74" IN 1978</t>
  </si>
  <si>
    <t>first hard freeze</t>
  </si>
  <si>
    <t>(DECEMBER 2015)</t>
  </si>
  <si>
    <r>
      <t xml:space="preserve">DEPARTURE FROM NORMAL… </t>
    </r>
    <r>
      <rPr>
        <sz val="7"/>
        <rFont val="Arial"/>
        <family val="2"/>
      </rPr>
      <t xml:space="preserve"> </t>
    </r>
  </si>
  <si>
    <r>
      <t xml:space="preserve">GREATEST DEPTH ON GRND…           </t>
    </r>
    <r>
      <rPr>
        <sz val="7"/>
        <rFont val="Arial Narrow"/>
        <family val="2"/>
      </rPr>
      <t xml:space="preserve">  </t>
    </r>
    <r>
      <rPr>
        <sz val="7"/>
        <rFont val="Arial"/>
        <family val="2"/>
      </rPr>
      <t xml:space="preserve">    </t>
    </r>
    <r>
      <rPr>
        <sz val="7"/>
        <rFont val="Arial Narrow"/>
        <family val="2"/>
      </rPr>
      <t xml:space="preserve">ON.. </t>
    </r>
  </si>
  <si>
    <t>light fog,haze</t>
  </si>
  <si>
    <t>some snow piles</t>
  </si>
  <si>
    <t xml:space="preserve">7TH RECORD MAXIMUM TEMPERATURE OF 46 OLD RECORD 43 IN 43 IN 1990 </t>
  </si>
  <si>
    <t>10TH RECORD  HIGH MINIMUM TEMPERATURE OF 40 OLD RECORD 34 IN 1979</t>
  </si>
  <si>
    <t>11TH RECORD HIGH MINIMUM TEMPERATURE OF 37 OLD RECORD 32 IN 2001</t>
  </si>
  <si>
    <t>13TH RECORD HIGH MINIMUM TEMPERARURE OF 39 OLD RECORD 35 IN 1998</t>
  </si>
  <si>
    <t>sleet a.m.</t>
  </si>
  <si>
    <t>14TH RECORD DAILY RAINFALL OF .85" OLD RECORD .76" IN 1996</t>
  </si>
  <si>
    <t>thunderstorm 9:11am</t>
  </si>
  <si>
    <t>SLEET…..</t>
  </si>
  <si>
    <t>DATES OF HAIL……………</t>
  </si>
  <si>
    <t xml:space="preserve">DEPARTURE FROM NORMAL    </t>
  </si>
  <si>
    <t>fog rain/snow</t>
  </si>
  <si>
    <t>hoarfrost,fog</t>
  </si>
  <si>
    <t>9TH,10TH</t>
  </si>
  <si>
    <t>ON… 14TH</t>
  </si>
  <si>
    <t xml:space="preserve">ON.. 26TH </t>
  </si>
  <si>
    <t>ON…  1ST</t>
  </si>
  <si>
    <t>NONE</t>
  </si>
  <si>
    <t>ALL TIME RECORD AVERAGE MONTHLY TEMPERATURE OF 30.9 RECORDS BEGUN IN 1962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</si>
</sst>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0"/>
      <name val="Arial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56"/>
      <name val="Arial Narrow"/>
      <family val="2"/>
    </font>
    <font>
      <sz val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7"/>
      <color indexed="3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7"/>
      <color indexed="8"/>
      <name val="Arial Narrow"/>
      <family val="2"/>
    </font>
    <font>
      <b/>
      <sz val="8"/>
      <name val="Cambria"/>
      <family val="1"/>
    </font>
    <font>
      <b/>
      <sz val="7"/>
      <name val="Cambria"/>
      <family val="1"/>
    </font>
    <font>
      <b/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" borderId="1" applyNumberFormat="0" applyAlignment="0" applyProtection="0"/>
    <xf numFmtId="0" fontId="5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0" fillId="0" borderId="3" applyNumberFormat="0" applyFill="0" applyAlignment="0" applyProtection="0"/>
    <xf numFmtId="0" fontId="4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1" applyNumberFormat="0" applyAlignment="0" applyProtection="0"/>
    <xf numFmtId="0" fontId="58" fillId="0" borderId="6" applyNumberFormat="0" applyFill="0" applyAlignment="0" applyProtection="0"/>
    <xf numFmtId="0" fontId="59" fillId="23" borderId="0" applyNumberFormat="0" applyBorder="0" applyAlignment="0" applyProtection="0"/>
    <xf numFmtId="0" fontId="0" fillId="24" borderId="7" applyNumberFormat="0" applyFont="0" applyAlignment="0" applyProtection="0"/>
    <xf numFmtId="0" fontId="60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0" xfId="44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0" fillId="0" borderId="20" xfId="0" applyBorder="1" applyAlignment="1">
      <alignment/>
    </xf>
    <xf numFmtId="164" fontId="14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44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164" fontId="14" fillId="0" borderId="24" xfId="0" applyNumberFormat="1" applyFont="1" applyFill="1" applyBorder="1" applyAlignment="1">
      <alignment horizontal="center"/>
    </xf>
    <xf numFmtId="0" fontId="14" fillId="0" borderId="20" xfId="0" applyFont="1" applyBorder="1" applyAlignment="1">
      <alignment/>
    </xf>
    <xf numFmtId="164" fontId="14" fillId="0" borderId="20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7" fillId="0" borderId="12" xfId="0" applyFont="1" applyBorder="1" applyAlignment="1">
      <alignment/>
    </xf>
    <xf numFmtId="2" fontId="14" fillId="0" borderId="20" xfId="0" applyNumberFormat="1" applyFont="1" applyBorder="1" applyAlignment="1">
      <alignment/>
    </xf>
    <xf numFmtId="1" fontId="14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7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Border="1" applyAlignment="1">
      <alignment horizontal="left"/>
    </xf>
    <xf numFmtId="0" fontId="17" fillId="0" borderId="17" xfId="0" applyFont="1" applyBorder="1" applyAlignment="1">
      <alignment/>
    </xf>
    <xf numFmtId="0" fontId="17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7" xfId="0" applyFont="1" applyBorder="1" applyAlignment="1">
      <alignment/>
    </xf>
    <xf numFmtId="164" fontId="14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28" xfId="0" applyFont="1" applyBorder="1" applyAlignment="1">
      <alignment/>
    </xf>
    <xf numFmtId="44" fontId="9" fillId="0" borderId="0" xfId="44" applyFont="1" applyAlignment="1">
      <alignment/>
    </xf>
    <xf numFmtId="0" fontId="14" fillId="0" borderId="25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1" fontId="14" fillId="0" borderId="17" xfId="0" applyNumberFormat="1" applyFont="1" applyBorder="1" applyAlignment="1">
      <alignment horizontal="center"/>
    </xf>
    <xf numFmtId="0" fontId="17" fillId="0" borderId="26" xfId="0" applyFont="1" applyBorder="1" applyAlignment="1">
      <alignment/>
    </xf>
    <xf numFmtId="0" fontId="17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25" xfId="0" applyBorder="1" applyAlignment="1">
      <alignment/>
    </xf>
    <xf numFmtId="0" fontId="7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7" fillId="0" borderId="29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Border="1" applyAlignment="1">
      <alignment/>
    </xf>
    <xf numFmtId="2" fontId="14" fillId="0" borderId="17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1" fontId="14" fillId="0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19" fillId="0" borderId="17" xfId="0" applyFont="1" applyBorder="1" applyAlignment="1">
      <alignment/>
    </xf>
    <xf numFmtId="164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1" fontId="14" fillId="0" borderId="24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3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1" fontId="9" fillId="0" borderId="17" xfId="0" applyNumberFormat="1" applyFont="1" applyBorder="1" applyAlignment="1">
      <alignment/>
    </xf>
    <xf numFmtId="0" fontId="17" fillId="0" borderId="12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44" fontId="0" fillId="0" borderId="0" xfId="44" applyFont="1" applyAlignment="1">
      <alignment/>
    </xf>
    <xf numFmtId="0" fontId="1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/>
    </xf>
    <xf numFmtId="0" fontId="16" fillId="0" borderId="11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7" fillId="0" borderId="0" xfId="0" applyFont="1" applyAlignment="1">
      <alignment/>
    </xf>
    <xf numFmtId="2" fontId="17" fillId="0" borderId="0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27" xfId="0" applyFont="1" applyBorder="1" applyAlignment="1">
      <alignment/>
    </xf>
    <xf numFmtId="0" fontId="28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17" fillId="0" borderId="0" xfId="0" applyNumberFormat="1" applyFont="1" applyBorder="1" applyAlignment="1">
      <alignment horizontal="center"/>
    </xf>
    <xf numFmtId="0" fontId="12" fillId="0" borderId="27" xfId="0" applyFont="1" applyBorder="1" applyAlignment="1">
      <alignment/>
    </xf>
    <xf numFmtId="1" fontId="14" fillId="0" borderId="17" xfId="0" applyNumberFormat="1" applyFont="1" applyBorder="1" applyAlignment="1">
      <alignment/>
    </xf>
    <xf numFmtId="0" fontId="29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17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2" fontId="14" fillId="0" borderId="16" xfId="0" applyNumberFormat="1" applyFont="1" applyBorder="1" applyAlignment="1">
      <alignment/>
    </xf>
    <xf numFmtId="0" fontId="14" fillId="0" borderId="16" xfId="0" applyFont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19" fillId="0" borderId="16" xfId="0" applyFont="1" applyBorder="1" applyAlignment="1">
      <alignment/>
    </xf>
    <xf numFmtId="2" fontId="14" fillId="0" borderId="22" xfId="0" applyNumberFormat="1" applyFont="1" applyBorder="1" applyAlignment="1">
      <alignment horizontal="center"/>
    </xf>
    <xf numFmtId="2" fontId="19" fillId="0" borderId="16" xfId="0" applyNumberFormat="1" applyFont="1" applyBorder="1" applyAlignment="1">
      <alignment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70"/>
  <sheetViews>
    <sheetView tabSelected="1" zoomScale="130" zoomScaleNormal="130" zoomScalePageLayoutView="0" workbookViewId="0" topLeftCell="A52">
      <selection activeCell="I59" sqref="I59"/>
    </sheetView>
  </sheetViews>
  <sheetFormatPr defaultColWidth="3.7109375" defaultRowHeight="12.75"/>
  <cols>
    <col min="1" max="1" width="2.57421875" style="0" customWidth="1"/>
    <col min="2" max="2" width="2.421875" style="0" customWidth="1"/>
    <col min="3" max="3" width="2.7109375" style="0" customWidth="1"/>
    <col min="4" max="4" width="2.28125" style="0" customWidth="1"/>
    <col min="5" max="6" width="3.28125" style="0" customWidth="1"/>
    <col min="7" max="7" width="2.8515625" style="0" customWidth="1"/>
    <col min="8" max="8" width="2.28125" style="0" customWidth="1"/>
    <col min="9" max="9" width="4.8515625" style="0" customWidth="1"/>
    <col min="10" max="10" width="3.7109375" style="0" customWidth="1"/>
    <col min="11" max="11" width="4.8515625" style="0" customWidth="1"/>
    <col min="12" max="12" width="3.140625" style="0" customWidth="1"/>
    <col min="13" max="13" width="3.421875" style="0" customWidth="1"/>
    <col min="14" max="14" width="4.00390625" style="0" customWidth="1"/>
    <col min="15" max="15" width="4.28125" style="0" customWidth="1"/>
    <col min="16" max="16" width="2.421875" style="0" customWidth="1"/>
    <col min="17" max="17" width="2.7109375" style="0" customWidth="1"/>
    <col min="18" max="18" width="3.140625" style="0" customWidth="1"/>
    <col min="19" max="19" width="3.28125" style="0" customWidth="1"/>
    <col min="20" max="20" width="3.140625" style="0" customWidth="1"/>
    <col min="21" max="21" width="3.28125" style="0" customWidth="1"/>
    <col min="22" max="22" width="3.00390625" style="0" customWidth="1"/>
    <col min="23" max="23" width="3.140625" style="0" customWidth="1"/>
    <col min="24" max="24" width="3.7109375" style="0" customWidth="1"/>
    <col min="25" max="25" width="4.140625" style="0" customWidth="1"/>
    <col min="26" max="26" width="3.7109375" style="0" customWidth="1"/>
    <col min="27" max="27" width="3.140625" style="0" customWidth="1"/>
    <col min="28" max="28" width="3.7109375" style="0" hidden="1" customWidth="1"/>
    <col min="29" max="29" width="4.421875" style="0" customWidth="1"/>
    <col min="30" max="30" width="3.7109375" style="0" customWidth="1"/>
    <col min="31" max="31" width="4.00390625" style="0" bestFit="1" customWidth="1"/>
    <col min="32" max="33" width="3.7109375" style="0" customWidth="1"/>
    <col min="34" max="34" width="4.00390625" style="0" bestFit="1" customWidth="1"/>
  </cols>
  <sheetData>
    <row r="2" ht="10.5" customHeight="1"/>
    <row r="3" spans="1:26" ht="10.5" customHeight="1">
      <c r="A3" s="20" t="s">
        <v>69</v>
      </c>
      <c r="B3" s="20"/>
      <c r="C3" s="20"/>
      <c r="D3" s="20"/>
      <c r="E3" s="20"/>
      <c r="F3" s="20"/>
      <c r="G3" s="20"/>
      <c r="H3" s="20"/>
      <c r="W3" s="20" t="s">
        <v>71</v>
      </c>
      <c r="X3" s="20"/>
      <c r="Y3" s="20"/>
      <c r="Z3" s="20"/>
    </row>
    <row r="4" spans="1:26" ht="10.5" customHeight="1">
      <c r="A4" s="20" t="s">
        <v>53</v>
      </c>
      <c r="B4" s="20"/>
      <c r="C4" s="20"/>
      <c r="D4" s="20"/>
      <c r="E4" s="20"/>
      <c r="F4" s="20"/>
      <c r="G4" s="20"/>
      <c r="H4" s="20"/>
      <c r="W4" s="20" t="s">
        <v>72</v>
      </c>
      <c r="X4" s="20"/>
      <c r="Y4" s="20"/>
      <c r="Z4" s="20"/>
    </row>
    <row r="5" spans="1:26" ht="10.5" customHeight="1">
      <c r="A5" s="20" t="s">
        <v>87</v>
      </c>
      <c r="B5" s="20"/>
      <c r="C5" s="20"/>
      <c r="D5" s="20"/>
      <c r="E5" s="20"/>
      <c r="F5" s="20"/>
      <c r="G5" s="20"/>
      <c r="H5" s="20"/>
      <c r="K5" s="47"/>
      <c r="L5" s="23" t="s">
        <v>327</v>
      </c>
      <c r="M5" s="24"/>
      <c r="N5" s="24"/>
      <c r="O5" s="24"/>
      <c r="P5" s="24"/>
      <c r="W5" s="20" t="s">
        <v>73</v>
      </c>
      <c r="X5" s="20"/>
      <c r="Y5" s="20"/>
      <c r="Z5" s="20"/>
    </row>
    <row r="6" spans="1:27" ht="10.5" customHeight="1">
      <c r="A6" s="20" t="s">
        <v>54</v>
      </c>
      <c r="B6" s="20"/>
      <c r="C6" s="20"/>
      <c r="D6" s="20"/>
      <c r="E6" s="20"/>
      <c r="F6" s="20"/>
      <c r="G6" s="20"/>
      <c r="H6" s="20"/>
      <c r="Y6" s="20" t="s">
        <v>194</v>
      </c>
      <c r="Z6" s="20"/>
      <c r="AA6" s="20"/>
    </row>
    <row r="7" spans="1:26" ht="12.75">
      <c r="A7" s="20" t="s">
        <v>55</v>
      </c>
      <c r="B7" s="20"/>
      <c r="C7" s="20"/>
      <c r="D7" s="20"/>
      <c r="E7" s="20"/>
      <c r="F7" s="20"/>
      <c r="G7" s="20"/>
      <c r="H7" s="20"/>
      <c r="K7" s="1" t="s">
        <v>219</v>
      </c>
      <c r="L7" s="1"/>
      <c r="M7" s="1"/>
      <c r="N7" s="1"/>
      <c r="O7" s="1"/>
      <c r="P7" s="1"/>
      <c r="Q7" s="1"/>
      <c r="R7" s="1"/>
      <c r="W7" s="20"/>
      <c r="X7" s="20"/>
      <c r="Y7" s="20" t="s">
        <v>231</v>
      </c>
      <c r="Z7" s="20"/>
    </row>
    <row r="9" spans="11:19" ht="12.75">
      <c r="K9" s="24" t="s">
        <v>58</v>
      </c>
      <c r="L9" s="24"/>
      <c r="M9" s="24"/>
      <c r="N9" s="24"/>
      <c r="O9" s="24"/>
      <c r="P9" s="24"/>
      <c r="Q9" s="25"/>
      <c r="R9" s="25"/>
      <c r="S9" s="25"/>
    </row>
    <row r="10" spans="1:29" ht="10.5" customHeight="1">
      <c r="A10" s="5"/>
      <c r="B10" s="6"/>
      <c r="C10" s="18" t="s">
        <v>50</v>
      </c>
      <c r="D10" s="18"/>
      <c r="E10" s="18"/>
      <c r="F10" s="19"/>
      <c r="G10" s="19"/>
      <c r="H10" s="19"/>
      <c r="I10" s="18" t="s">
        <v>258</v>
      </c>
      <c r="J10" s="18"/>
      <c r="K10" s="18"/>
      <c r="L10" s="19"/>
      <c r="M10" s="19"/>
      <c r="N10" s="19"/>
      <c r="O10" s="19"/>
      <c r="P10" s="19"/>
      <c r="Q10" s="18" t="s">
        <v>51</v>
      </c>
      <c r="R10" s="18"/>
      <c r="S10" s="18"/>
      <c r="T10" s="19"/>
      <c r="U10" s="6"/>
      <c r="V10" s="6"/>
      <c r="W10" s="6"/>
      <c r="X10" s="6"/>
      <c r="Y10" s="6"/>
      <c r="Z10" s="5"/>
      <c r="AA10" s="6"/>
      <c r="AB10" s="6"/>
      <c r="AC10" s="7"/>
    </row>
    <row r="11" spans="1:29" ht="10.5" customHeight="1">
      <c r="A11" s="11" t="s">
        <v>9</v>
      </c>
      <c r="B11" s="12" t="s">
        <v>20</v>
      </c>
      <c r="C11" s="12" t="s">
        <v>20</v>
      </c>
      <c r="D11" s="12" t="s">
        <v>17</v>
      </c>
      <c r="E11" s="12" t="s">
        <v>3</v>
      </c>
      <c r="F11" s="12" t="s">
        <v>5</v>
      </c>
      <c r="G11" s="12" t="s">
        <v>8</v>
      </c>
      <c r="H11" s="12" t="s">
        <v>10</v>
      </c>
      <c r="I11" s="12" t="s">
        <v>11</v>
      </c>
      <c r="J11" s="12" t="s">
        <v>13</v>
      </c>
      <c r="K11" s="12" t="s">
        <v>13</v>
      </c>
      <c r="L11" s="12" t="s">
        <v>0</v>
      </c>
      <c r="M11" s="12" t="s">
        <v>1</v>
      </c>
      <c r="N11" s="12" t="s">
        <v>0</v>
      </c>
      <c r="O11" s="12" t="s">
        <v>1</v>
      </c>
      <c r="P11" s="12"/>
      <c r="Q11" s="12"/>
      <c r="R11" s="12" t="s">
        <v>0</v>
      </c>
      <c r="S11" s="12" t="s">
        <v>40</v>
      </c>
      <c r="T11" s="12" t="s">
        <v>2</v>
      </c>
      <c r="U11" s="12" t="s">
        <v>41</v>
      </c>
      <c r="V11" s="12" t="s">
        <v>42</v>
      </c>
      <c r="W11" s="12" t="s">
        <v>42</v>
      </c>
      <c r="X11" s="12" t="s">
        <v>46</v>
      </c>
      <c r="Y11" s="12" t="s">
        <v>100</v>
      </c>
      <c r="Z11" s="88" t="s">
        <v>164</v>
      </c>
      <c r="AA11" s="87"/>
      <c r="AB11" s="83"/>
      <c r="AC11" s="3"/>
    </row>
    <row r="12" spans="1:29" ht="10.5" customHeight="1">
      <c r="A12" s="14" t="s">
        <v>17</v>
      </c>
      <c r="B12" s="12" t="s">
        <v>17</v>
      </c>
      <c r="C12" s="12" t="s">
        <v>22</v>
      </c>
      <c r="D12" s="12" t="s">
        <v>56</v>
      </c>
      <c r="E12" s="12" t="s">
        <v>25</v>
      </c>
      <c r="F12" s="12" t="s">
        <v>6</v>
      </c>
      <c r="G12" s="12" t="s">
        <v>9</v>
      </c>
      <c r="H12" s="12" t="s">
        <v>9</v>
      </c>
      <c r="I12" s="12" t="s">
        <v>12</v>
      </c>
      <c r="J12" s="12" t="s">
        <v>14</v>
      </c>
      <c r="K12" s="12" t="s">
        <v>15</v>
      </c>
      <c r="L12" s="12" t="s">
        <v>29</v>
      </c>
      <c r="M12" s="12" t="s">
        <v>29</v>
      </c>
      <c r="N12" s="12" t="s">
        <v>33</v>
      </c>
      <c r="O12" s="12" t="s">
        <v>33</v>
      </c>
      <c r="P12" s="12" t="s">
        <v>5</v>
      </c>
      <c r="Q12" s="12" t="s">
        <v>5</v>
      </c>
      <c r="R12" s="12" t="s">
        <v>38</v>
      </c>
      <c r="S12" s="12"/>
      <c r="T12" s="12" t="s">
        <v>38</v>
      </c>
      <c r="U12" s="12" t="s">
        <v>40</v>
      </c>
      <c r="V12" s="12" t="s">
        <v>43</v>
      </c>
      <c r="W12" s="12" t="s">
        <v>43</v>
      </c>
      <c r="X12" s="12" t="s">
        <v>47</v>
      </c>
      <c r="Y12" s="12" t="s">
        <v>101</v>
      </c>
      <c r="Z12" s="89"/>
      <c r="AA12" s="87"/>
      <c r="AB12" s="83"/>
      <c r="AC12" s="3"/>
    </row>
    <row r="13" spans="1:29" ht="10.5" customHeight="1">
      <c r="A13" s="14" t="s">
        <v>18</v>
      </c>
      <c r="B13" s="12" t="s">
        <v>21</v>
      </c>
      <c r="C13" s="12" t="s">
        <v>23</v>
      </c>
      <c r="D13" s="12" t="s">
        <v>57</v>
      </c>
      <c r="E13" s="12" t="s">
        <v>4</v>
      </c>
      <c r="F13" s="12" t="s">
        <v>7</v>
      </c>
      <c r="G13" s="12" t="s">
        <v>9</v>
      </c>
      <c r="H13" s="12" t="s">
        <v>9</v>
      </c>
      <c r="I13" s="12" t="s">
        <v>26</v>
      </c>
      <c r="J13" s="12" t="s">
        <v>15</v>
      </c>
      <c r="K13" s="12" t="s">
        <v>27</v>
      </c>
      <c r="L13" s="12" t="s">
        <v>30</v>
      </c>
      <c r="M13" s="12" t="s">
        <v>30</v>
      </c>
      <c r="N13" s="12" t="s">
        <v>34</v>
      </c>
      <c r="O13" s="12" t="s">
        <v>34</v>
      </c>
      <c r="P13" s="12" t="s">
        <v>36</v>
      </c>
      <c r="Q13" s="12" t="s">
        <v>37</v>
      </c>
      <c r="R13" s="12" t="s">
        <v>39</v>
      </c>
      <c r="S13" s="12"/>
      <c r="T13" s="12" t="s">
        <v>39</v>
      </c>
      <c r="V13" s="12" t="s">
        <v>44</v>
      </c>
      <c r="W13" s="12" t="s">
        <v>45</v>
      </c>
      <c r="X13" s="12" t="s">
        <v>48</v>
      </c>
      <c r="Y13" s="12" t="s">
        <v>0</v>
      </c>
      <c r="Z13" s="89"/>
      <c r="AA13" s="87"/>
      <c r="AB13" s="83"/>
      <c r="AC13" s="3"/>
    </row>
    <row r="14" spans="1:29" ht="10.5" customHeight="1">
      <c r="A14" s="14" t="s">
        <v>19</v>
      </c>
      <c r="B14" s="12" t="s">
        <v>24</v>
      </c>
      <c r="C14" s="12" t="s">
        <v>24</v>
      </c>
      <c r="D14" s="12"/>
      <c r="E14" s="12"/>
      <c r="F14" s="12" t="s">
        <v>24</v>
      </c>
      <c r="G14" s="12"/>
      <c r="H14" s="12"/>
      <c r="I14" s="12"/>
      <c r="J14" s="12" t="s">
        <v>16</v>
      </c>
      <c r="K14" s="12" t="s">
        <v>28</v>
      </c>
      <c r="L14" s="12" t="s">
        <v>31</v>
      </c>
      <c r="M14" s="12" t="s">
        <v>31</v>
      </c>
      <c r="N14" s="12" t="s">
        <v>35</v>
      </c>
      <c r="O14" s="12" t="s">
        <v>35</v>
      </c>
      <c r="P14" s="12"/>
      <c r="Q14" s="12"/>
      <c r="R14" s="12"/>
      <c r="S14" s="12"/>
      <c r="U14" s="12"/>
      <c r="V14" s="12" t="s">
        <v>32</v>
      </c>
      <c r="W14" s="12" t="s">
        <v>32</v>
      </c>
      <c r="X14" s="12" t="s">
        <v>49</v>
      </c>
      <c r="Y14" s="12" t="s">
        <v>102</v>
      </c>
      <c r="Z14" s="89"/>
      <c r="AA14" s="87"/>
      <c r="AB14" s="83"/>
      <c r="AC14" s="3"/>
    </row>
    <row r="15" spans="1:29" ht="10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 t="s">
        <v>16</v>
      </c>
      <c r="L15" s="16" t="s">
        <v>32</v>
      </c>
      <c r="M15" s="16" t="s">
        <v>32</v>
      </c>
      <c r="N15" s="16"/>
      <c r="O15" s="38"/>
      <c r="P15" s="16"/>
      <c r="Q15" s="16"/>
      <c r="R15" s="16"/>
      <c r="S15" s="16"/>
      <c r="T15" s="38"/>
      <c r="U15" s="16"/>
      <c r="V15" s="16"/>
      <c r="W15" s="16"/>
      <c r="X15" s="16" t="s">
        <v>24</v>
      </c>
      <c r="Y15" s="16"/>
      <c r="Z15" s="90"/>
      <c r="AA15" s="91"/>
      <c r="AB15" s="38"/>
      <c r="AC15" s="4"/>
    </row>
    <row r="16" spans="1:29" ht="10.5" customHeight="1">
      <c r="A16" s="8">
        <v>1</v>
      </c>
      <c r="B16" s="50">
        <v>32</v>
      </c>
      <c r="C16" s="50">
        <v>12</v>
      </c>
      <c r="D16" s="51">
        <v>22</v>
      </c>
      <c r="E16" s="50">
        <v>7</v>
      </c>
      <c r="F16" s="50">
        <v>13</v>
      </c>
      <c r="G16" s="51">
        <v>43</v>
      </c>
      <c r="H16" s="51">
        <v>0</v>
      </c>
      <c r="I16" s="111" t="s">
        <v>18</v>
      </c>
      <c r="J16" s="50" t="s">
        <v>18</v>
      </c>
      <c r="K16" s="50">
        <v>2.5</v>
      </c>
      <c r="L16" s="50">
        <v>90</v>
      </c>
      <c r="M16" s="50">
        <v>65</v>
      </c>
      <c r="N16" s="50">
        <v>3045</v>
      </c>
      <c r="O16" s="50">
        <v>2978</v>
      </c>
      <c r="P16" s="50">
        <v>2</v>
      </c>
      <c r="Q16" s="50">
        <v>2</v>
      </c>
      <c r="R16" s="50">
        <v>13</v>
      </c>
      <c r="S16" s="50" t="s">
        <v>23</v>
      </c>
      <c r="T16" s="54">
        <v>4</v>
      </c>
      <c r="U16" s="53" t="s">
        <v>299</v>
      </c>
      <c r="V16" s="50">
        <v>10</v>
      </c>
      <c r="W16" s="50">
        <v>10</v>
      </c>
      <c r="X16" s="54">
        <v>33.8</v>
      </c>
      <c r="Y16" s="53">
        <v>590</v>
      </c>
      <c r="Z16" s="85"/>
      <c r="AA16" s="160"/>
      <c r="AB16" s="160"/>
      <c r="AC16" s="161"/>
    </row>
    <row r="17" spans="1:29" ht="10.5" customHeight="1">
      <c r="A17" s="8">
        <v>2</v>
      </c>
      <c r="B17" s="55">
        <v>28</v>
      </c>
      <c r="C17" s="50">
        <v>6</v>
      </c>
      <c r="D17" s="51">
        <v>17</v>
      </c>
      <c r="E17" s="50">
        <v>3</v>
      </c>
      <c r="F17" s="50">
        <v>26</v>
      </c>
      <c r="G17" s="51">
        <v>48</v>
      </c>
      <c r="H17" s="51">
        <v>0</v>
      </c>
      <c r="I17" s="53">
        <v>0</v>
      </c>
      <c r="J17" s="50">
        <v>0</v>
      </c>
      <c r="K17" s="50">
        <v>2.5</v>
      </c>
      <c r="L17" s="50">
        <v>89</v>
      </c>
      <c r="M17" s="50">
        <v>64</v>
      </c>
      <c r="N17" s="50">
        <v>3020</v>
      </c>
      <c r="O17" s="50">
        <v>2997</v>
      </c>
      <c r="P17" s="50" t="s">
        <v>10</v>
      </c>
      <c r="Q17" s="50">
        <v>5</v>
      </c>
      <c r="R17" s="50">
        <v>16</v>
      </c>
      <c r="S17" s="50" t="s">
        <v>112</v>
      </c>
      <c r="T17" s="50">
        <v>3.6</v>
      </c>
      <c r="U17" s="53" t="s">
        <v>111</v>
      </c>
      <c r="V17" s="50">
        <v>9</v>
      </c>
      <c r="W17" s="50">
        <v>10</v>
      </c>
      <c r="X17" s="50">
        <v>32.9</v>
      </c>
      <c r="Y17" s="53">
        <v>150</v>
      </c>
      <c r="Z17" s="85"/>
      <c r="AA17" s="131"/>
      <c r="AB17" s="131"/>
      <c r="AC17" s="161"/>
    </row>
    <row r="18" spans="1:29" ht="10.5" customHeight="1">
      <c r="A18" s="8">
        <v>3</v>
      </c>
      <c r="B18" s="50">
        <v>34</v>
      </c>
      <c r="C18" s="50">
        <v>12</v>
      </c>
      <c r="D18" s="51">
        <v>23</v>
      </c>
      <c r="E18" s="50">
        <v>10</v>
      </c>
      <c r="F18" s="50">
        <v>12</v>
      </c>
      <c r="G18" s="51">
        <v>42</v>
      </c>
      <c r="H18" s="51">
        <v>0</v>
      </c>
      <c r="I18" s="50">
        <v>0.02</v>
      </c>
      <c r="J18" s="50">
        <v>0.6</v>
      </c>
      <c r="K18" s="50">
        <v>3</v>
      </c>
      <c r="L18" s="50">
        <v>96</v>
      </c>
      <c r="M18" s="50">
        <v>76</v>
      </c>
      <c r="N18" s="50">
        <v>3007</v>
      </c>
      <c r="O18" s="50">
        <v>2978</v>
      </c>
      <c r="P18" s="50">
        <v>5</v>
      </c>
      <c r="Q18" s="50">
        <v>17</v>
      </c>
      <c r="R18" s="52">
        <v>32</v>
      </c>
      <c r="S18" s="52" t="s">
        <v>99</v>
      </c>
      <c r="T18" s="50">
        <v>5.3</v>
      </c>
      <c r="U18" s="53" t="s">
        <v>112</v>
      </c>
      <c r="V18" s="50">
        <v>8</v>
      </c>
      <c r="W18" s="31">
        <v>10</v>
      </c>
      <c r="X18" s="54">
        <v>34.5</v>
      </c>
      <c r="Y18" s="53">
        <v>410</v>
      </c>
      <c r="Z18" s="85"/>
      <c r="AA18" s="131"/>
      <c r="AB18" s="131"/>
      <c r="AC18" s="116"/>
    </row>
    <row r="19" spans="1:29" ht="10.5" customHeight="1">
      <c r="A19" s="8">
        <v>4</v>
      </c>
      <c r="B19" s="31">
        <v>12</v>
      </c>
      <c r="C19" s="50">
        <v>-7</v>
      </c>
      <c r="D19" s="51">
        <v>3</v>
      </c>
      <c r="E19" s="50">
        <v>-10</v>
      </c>
      <c r="F19" s="50">
        <v>-7</v>
      </c>
      <c r="G19" s="51">
        <v>62</v>
      </c>
      <c r="H19" s="51">
        <v>0</v>
      </c>
      <c r="I19" s="50">
        <v>0</v>
      </c>
      <c r="J19" s="50">
        <v>0</v>
      </c>
      <c r="K19" s="50">
        <v>3</v>
      </c>
      <c r="L19" s="50">
        <v>81</v>
      </c>
      <c r="M19" s="50">
        <v>59</v>
      </c>
      <c r="N19" s="50">
        <v>3050</v>
      </c>
      <c r="O19" s="50">
        <v>3006</v>
      </c>
      <c r="P19" s="50">
        <v>2</v>
      </c>
      <c r="Q19" s="50">
        <v>3</v>
      </c>
      <c r="R19" s="52">
        <v>32</v>
      </c>
      <c r="S19" s="52" t="s">
        <v>99</v>
      </c>
      <c r="T19" s="53">
        <v>5.4</v>
      </c>
      <c r="U19" s="56" t="s">
        <v>293</v>
      </c>
      <c r="V19" s="50">
        <v>8</v>
      </c>
      <c r="W19" s="50">
        <v>0</v>
      </c>
      <c r="X19" s="50">
        <v>31.6</v>
      </c>
      <c r="Y19" s="53">
        <v>510</v>
      </c>
      <c r="Z19" s="85" t="s">
        <v>328</v>
      </c>
      <c r="AA19" s="131"/>
      <c r="AB19" s="131"/>
      <c r="AC19" s="116"/>
    </row>
    <row r="20" spans="1:29" ht="10.5" customHeight="1">
      <c r="A20" s="8">
        <v>5</v>
      </c>
      <c r="B20" s="55">
        <v>1</v>
      </c>
      <c r="C20" s="50">
        <v>-10</v>
      </c>
      <c r="D20" s="51">
        <v>-5</v>
      </c>
      <c r="E20" s="50">
        <v>-19</v>
      </c>
      <c r="F20" s="50">
        <v>-3</v>
      </c>
      <c r="G20" s="51">
        <v>70</v>
      </c>
      <c r="H20" s="51">
        <v>0</v>
      </c>
      <c r="I20" s="50">
        <v>0.05</v>
      </c>
      <c r="J20" s="50">
        <v>0.6</v>
      </c>
      <c r="K20" s="50">
        <v>3.5</v>
      </c>
      <c r="L20" s="50">
        <v>90</v>
      </c>
      <c r="M20" s="50">
        <v>69</v>
      </c>
      <c r="N20" s="50">
        <v>3053</v>
      </c>
      <c r="O20" s="50">
        <v>3025</v>
      </c>
      <c r="P20" s="50">
        <v>3</v>
      </c>
      <c r="Q20" s="50">
        <v>1</v>
      </c>
      <c r="R20" s="50">
        <v>15</v>
      </c>
      <c r="S20" s="50" t="s">
        <v>294</v>
      </c>
      <c r="T20" s="50">
        <v>3.6</v>
      </c>
      <c r="U20" s="53" t="s">
        <v>294</v>
      </c>
      <c r="V20" s="50">
        <v>0</v>
      </c>
      <c r="W20" s="50">
        <v>10</v>
      </c>
      <c r="X20" s="57">
        <v>30.7</v>
      </c>
      <c r="Y20" s="58">
        <v>300</v>
      </c>
      <c r="Z20" s="85" t="s">
        <v>329</v>
      </c>
      <c r="AA20" s="131"/>
      <c r="AB20" s="131"/>
      <c r="AC20" s="116"/>
    </row>
    <row r="21" spans="1:29" ht="10.5" customHeight="1">
      <c r="A21" s="8">
        <v>6</v>
      </c>
      <c r="B21" s="50">
        <v>9</v>
      </c>
      <c r="C21" s="50">
        <v>-4</v>
      </c>
      <c r="D21" s="51">
        <v>3</v>
      </c>
      <c r="E21" s="50">
        <v>-11</v>
      </c>
      <c r="F21" s="50">
        <v>-1</v>
      </c>
      <c r="G21" s="51">
        <v>62</v>
      </c>
      <c r="H21" s="51">
        <v>0</v>
      </c>
      <c r="I21" s="50">
        <v>0</v>
      </c>
      <c r="J21" s="50">
        <v>0</v>
      </c>
      <c r="K21" s="50">
        <v>3.3</v>
      </c>
      <c r="L21" s="50">
        <v>91</v>
      </c>
      <c r="M21" s="50">
        <v>63</v>
      </c>
      <c r="N21" s="50">
        <v>3054</v>
      </c>
      <c r="O21" s="50">
        <v>3022</v>
      </c>
      <c r="P21" s="50">
        <v>3</v>
      </c>
      <c r="Q21" s="50">
        <v>4</v>
      </c>
      <c r="R21" s="50">
        <v>23</v>
      </c>
      <c r="S21" s="50" t="s">
        <v>23</v>
      </c>
      <c r="T21" s="50">
        <v>4.5</v>
      </c>
      <c r="U21" s="53" t="s">
        <v>294</v>
      </c>
      <c r="V21" s="50">
        <v>6</v>
      </c>
      <c r="W21" s="50">
        <v>10</v>
      </c>
      <c r="X21" s="54">
        <v>30.2</v>
      </c>
      <c r="Y21" s="53">
        <v>380</v>
      </c>
      <c r="Z21" s="85" t="s">
        <v>330</v>
      </c>
      <c r="AA21" s="131"/>
      <c r="AB21" s="131"/>
      <c r="AC21" s="116"/>
    </row>
    <row r="22" spans="1:29" ht="10.5" customHeight="1">
      <c r="A22" s="8">
        <v>7</v>
      </c>
      <c r="B22" s="50">
        <v>0</v>
      </c>
      <c r="C22" s="50">
        <v>-9</v>
      </c>
      <c r="D22" s="51">
        <v>-5</v>
      </c>
      <c r="E22" s="50">
        <v>-17</v>
      </c>
      <c r="F22" s="50">
        <v>-4</v>
      </c>
      <c r="G22" s="51">
        <v>70</v>
      </c>
      <c r="H22" s="51">
        <v>0</v>
      </c>
      <c r="I22" s="50">
        <v>0</v>
      </c>
      <c r="J22" s="50">
        <v>0</v>
      </c>
      <c r="K22" s="50">
        <v>3.1</v>
      </c>
      <c r="L22" s="50">
        <v>82</v>
      </c>
      <c r="M22" s="50">
        <v>60</v>
      </c>
      <c r="N22" s="52">
        <v>3086</v>
      </c>
      <c r="O22" s="50">
        <v>3043</v>
      </c>
      <c r="P22" s="50">
        <v>2</v>
      </c>
      <c r="Q22" s="50">
        <v>7</v>
      </c>
      <c r="R22" s="50">
        <v>23</v>
      </c>
      <c r="S22" s="50" t="s">
        <v>75</v>
      </c>
      <c r="T22" s="50">
        <v>5.4</v>
      </c>
      <c r="U22" s="59" t="s">
        <v>294</v>
      </c>
      <c r="V22" s="50">
        <v>0</v>
      </c>
      <c r="W22" s="50">
        <v>0</v>
      </c>
      <c r="X22" s="50">
        <v>28.4</v>
      </c>
      <c r="Y22" s="53">
        <v>460</v>
      </c>
      <c r="Z22" s="85" t="s">
        <v>331</v>
      </c>
      <c r="AA22" s="131"/>
      <c r="AB22" s="131"/>
      <c r="AC22" s="116"/>
    </row>
    <row r="23" spans="1:29" ht="10.5" customHeight="1">
      <c r="A23" s="8">
        <v>8</v>
      </c>
      <c r="B23" s="50">
        <v>15</v>
      </c>
      <c r="C23" s="50">
        <v>-4</v>
      </c>
      <c r="D23" s="51">
        <v>6</v>
      </c>
      <c r="E23" s="50">
        <v>-7</v>
      </c>
      <c r="F23" s="50">
        <v>3</v>
      </c>
      <c r="G23" s="51">
        <v>59</v>
      </c>
      <c r="H23" s="51">
        <v>0</v>
      </c>
      <c r="I23" s="52">
        <v>0.14</v>
      </c>
      <c r="J23" s="52">
        <v>2.6</v>
      </c>
      <c r="K23" s="52">
        <v>5.6</v>
      </c>
      <c r="L23" s="50">
        <v>95</v>
      </c>
      <c r="M23" s="50">
        <v>68</v>
      </c>
      <c r="N23" s="50">
        <v>3044</v>
      </c>
      <c r="O23" s="50">
        <v>2961</v>
      </c>
      <c r="P23" s="50">
        <v>7</v>
      </c>
      <c r="Q23" s="50">
        <v>10</v>
      </c>
      <c r="R23" s="50">
        <v>28</v>
      </c>
      <c r="S23" s="50" t="s">
        <v>75</v>
      </c>
      <c r="T23" s="54">
        <v>6.3</v>
      </c>
      <c r="U23" s="53" t="s">
        <v>300</v>
      </c>
      <c r="V23" s="50">
        <v>10</v>
      </c>
      <c r="W23" s="50">
        <v>2</v>
      </c>
      <c r="X23" s="54">
        <v>30.9</v>
      </c>
      <c r="Y23" s="53">
        <v>150</v>
      </c>
      <c r="Z23" s="85" t="s">
        <v>332</v>
      </c>
      <c r="AA23" s="131"/>
      <c r="AB23" s="131"/>
      <c r="AC23" s="116"/>
    </row>
    <row r="24" spans="1:29" ht="10.5" customHeight="1">
      <c r="A24" s="8">
        <v>9</v>
      </c>
      <c r="B24" s="50">
        <v>7</v>
      </c>
      <c r="C24" s="50">
        <v>-3</v>
      </c>
      <c r="D24" s="51">
        <v>2</v>
      </c>
      <c r="E24" s="50">
        <v>-10</v>
      </c>
      <c r="F24" s="50">
        <v>1</v>
      </c>
      <c r="G24" s="51">
        <v>63</v>
      </c>
      <c r="H24" s="51">
        <v>0</v>
      </c>
      <c r="I24" s="50">
        <v>0</v>
      </c>
      <c r="J24" s="51">
        <v>0</v>
      </c>
      <c r="K24" s="50">
        <v>5.3</v>
      </c>
      <c r="L24" s="50">
        <v>83</v>
      </c>
      <c r="M24" s="50">
        <v>64</v>
      </c>
      <c r="N24" s="50">
        <v>3030</v>
      </c>
      <c r="O24" s="50">
        <v>3012</v>
      </c>
      <c r="P24" s="50">
        <v>10</v>
      </c>
      <c r="Q24" s="50">
        <v>9</v>
      </c>
      <c r="R24" s="50">
        <v>26</v>
      </c>
      <c r="S24" s="50" t="s">
        <v>75</v>
      </c>
      <c r="T24" s="50">
        <v>5.6</v>
      </c>
      <c r="U24" s="53" t="s">
        <v>294</v>
      </c>
      <c r="V24" s="50">
        <v>7</v>
      </c>
      <c r="W24" s="60">
        <v>0</v>
      </c>
      <c r="X24" s="54">
        <v>31.3</v>
      </c>
      <c r="Y24" s="53">
        <v>490</v>
      </c>
      <c r="Z24" s="85"/>
      <c r="AA24" s="131"/>
      <c r="AB24" s="131"/>
      <c r="AC24" s="116"/>
    </row>
    <row r="25" spans="1:29" ht="10.5" customHeight="1">
      <c r="A25" s="8">
        <v>10</v>
      </c>
      <c r="B25" s="50">
        <v>18</v>
      </c>
      <c r="C25" s="50">
        <v>-3</v>
      </c>
      <c r="D25" s="51">
        <v>8</v>
      </c>
      <c r="E25" s="50">
        <v>-4</v>
      </c>
      <c r="F25" s="50">
        <v>9</v>
      </c>
      <c r="G25" s="51">
        <v>57</v>
      </c>
      <c r="H25" s="51">
        <v>0</v>
      </c>
      <c r="I25" s="51">
        <v>0</v>
      </c>
      <c r="J25" s="50">
        <v>0</v>
      </c>
      <c r="K25" s="50">
        <v>5</v>
      </c>
      <c r="L25" s="50">
        <v>92</v>
      </c>
      <c r="M25" s="50">
        <v>70</v>
      </c>
      <c r="N25" s="50">
        <v>3024</v>
      </c>
      <c r="O25" s="50">
        <v>2995</v>
      </c>
      <c r="P25" s="50">
        <v>4</v>
      </c>
      <c r="Q25" s="50" t="s">
        <v>10</v>
      </c>
      <c r="R25" s="50">
        <v>15</v>
      </c>
      <c r="S25" s="50" t="s">
        <v>111</v>
      </c>
      <c r="T25" s="54">
        <v>2.6</v>
      </c>
      <c r="U25" s="53" t="s">
        <v>99</v>
      </c>
      <c r="V25" s="50">
        <v>6</v>
      </c>
      <c r="W25" s="50">
        <v>3</v>
      </c>
      <c r="X25" s="54">
        <v>31.6</v>
      </c>
      <c r="Y25" s="53">
        <v>300</v>
      </c>
      <c r="Z25" s="85"/>
      <c r="AA25" s="131"/>
      <c r="AB25" s="131"/>
      <c r="AC25" s="116"/>
    </row>
    <row r="26" spans="1:29" ht="10.5" customHeight="1">
      <c r="A26" s="8">
        <v>11</v>
      </c>
      <c r="B26" s="50">
        <v>13</v>
      </c>
      <c r="C26" s="50">
        <v>5</v>
      </c>
      <c r="D26" s="51">
        <v>9</v>
      </c>
      <c r="E26" s="50">
        <v>-5</v>
      </c>
      <c r="F26" s="50">
        <v>6</v>
      </c>
      <c r="G26" s="51">
        <v>56</v>
      </c>
      <c r="H26" s="51">
        <v>0</v>
      </c>
      <c r="I26" s="50" t="s">
        <v>18</v>
      </c>
      <c r="J26" s="54">
        <v>0.3</v>
      </c>
      <c r="K26" s="50">
        <v>5</v>
      </c>
      <c r="L26" s="50">
        <v>93</v>
      </c>
      <c r="M26" s="50">
        <v>59</v>
      </c>
      <c r="N26" s="50">
        <v>3040</v>
      </c>
      <c r="O26" s="50">
        <v>3012</v>
      </c>
      <c r="P26" s="50">
        <v>2</v>
      </c>
      <c r="Q26" s="50">
        <v>4</v>
      </c>
      <c r="R26" s="50">
        <v>13</v>
      </c>
      <c r="S26" s="50" t="s">
        <v>99</v>
      </c>
      <c r="T26" s="54">
        <v>1.9</v>
      </c>
      <c r="U26" s="53" t="s">
        <v>23</v>
      </c>
      <c r="V26" s="50">
        <v>10</v>
      </c>
      <c r="W26" s="50">
        <v>10</v>
      </c>
      <c r="X26" s="54">
        <v>31.6</v>
      </c>
      <c r="Y26" s="53">
        <v>220</v>
      </c>
      <c r="Z26" s="85" t="s">
        <v>333</v>
      </c>
      <c r="AA26" s="131"/>
      <c r="AB26" s="131"/>
      <c r="AC26" s="116"/>
    </row>
    <row r="27" spans="1:29" ht="10.5" customHeight="1">
      <c r="A27" s="8">
        <v>12</v>
      </c>
      <c r="B27" s="50">
        <v>6</v>
      </c>
      <c r="C27" s="50">
        <v>-8</v>
      </c>
      <c r="D27" s="51">
        <v>-1</v>
      </c>
      <c r="E27" s="50">
        <v>-15</v>
      </c>
      <c r="F27" s="50">
        <v>-8</v>
      </c>
      <c r="G27" s="51">
        <v>66</v>
      </c>
      <c r="H27" s="51">
        <v>0</v>
      </c>
      <c r="I27" s="50">
        <v>0</v>
      </c>
      <c r="J27" s="50">
        <v>0</v>
      </c>
      <c r="K27" s="50">
        <v>5</v>
      </c>
      <c r="L27" s="50">
        <v>91</v>
      </c>
      <c r="M27" s="50">
        <v>68</v>
      </c>
      <c r="N27" s="50">
        <v>3076</v>
      </c>
      <c r="O27" s="50">
        <v>3039</v>
      </c>
      <c r="P27" s="50">
        <v>6</v>
      </c>
      <c r="Q27" s="50" t="s">
        <v>10</v>
      </c>
      <c r="R27" s="50">
        <v>16</v>
      </c>
      <c r="S27" s="50" t="s">
        <v>99</v>
      </c>
      <c r="T27" s="54">
        <v>2.6</v>
      </c>
      <c r="U27" s="53" t="s">
        <v>99</v>
      </c>
      <c r="V27" s="50">
        <v>0</v>
      </c>
      <c r="W27" s="50">
        <v>0</v>
      </c>
      <c r="X27" s="54">
        <v>31.3</v>
      </c>
      <c r="Y27" s="53">
        <v>480</v>
      </c>
      <c r="Z27" s="85" t="s">
        <v>334</v>
      </c>
      <c r="AA27" s="131"/>
      <c r="AB27" s="131"/>
      <c r="AC27" s="116"/>
    </row>
    <row r="28" spans="1:29" ht="10.5" customHeight="1">
      <c r="A28" s="8">
        <v>13</v>
      </c>
      <c r="B28" s="50">
        <v>15</v>
      </c>
      <c r="C28" s="52">
        <v>-12</v>
      </c>
      <c r="D28" s="51">
        <v>2</v>
      </c>
      <c r="E28" s="50">
        <v>-11</v>
      </c>
      <c r="F28" s="50">
        <v>15</v>
      </c>
      <c r="G28" s="51">
        <v>63</v>
      </c>
      <c r="H28" s="51">
        <v>0</v>
      </c>
      <c r="I28" s="50">
        <v>0.03</v>
      </c>
      <c r="J28" s="50">
        <v>0.6</v>
      </c>
      <c r="K28" s="50">
        <v>5.4</v>
      </c>
      <c r="L28" s="50">
        <v>91</v>
      </c>
      <c r="M28" s="50">
        <v>67</v>
      </c>
      <c r="N28" s="50">
        <v>3075</v>
      </c>
      <c r="O28" s="50">
        <v>3027</v>
      </c>
      <c r="P28" s="50" t="s">
        <v>10</v>
      </c>
      <c r="Q28" s="50">
        <v>8</v>
      </c>
      <c r="R28" s="50">
        <v>16</v>
      </c>
      <c r="S28" s="50" t="s">
        <v>112</v>
      </c>
      <c r="T28" s="50">
        <v>3.8</v>
      </c>
      <c r="U28" s="53" t="s">
        <v>300</v>
      </c>
      <c r="V28" s="50">
        <v>0</v>
      </c>
      <c r="W28" s="50">
        <v>1</v>
      </c>
      <c r="X28" s="54">
        <v>30.4</v>
      </c>
      <c r="Y28" s="53">
        <v>480</v>
      </c>
      <c r="Z28" s="85"/>
      <c r="AA28" s="131"/>
      <c r="AB28" s="131"/>
      <c r="AC28" s="116"/>
    </row>
    <row r="29" spans="1:29" ht="10.5" customHeight="1">
      <c r="A29" s="8">
        <v>14</v>
      </c>
      <c r="B29" s="50">
        <v>26</v>
      </c>
      <c r="C29" s="50">
        <v>15</v>
      </c>
      <c r="D29" s="51">
        <v>21</v>
      </c>
      <c r="E29" s="50">
        <v>9</v>
      </c>
      <c r="F29" s="50">
        <v>23</v>
      </c>
      <c r="G29" s="51">
        <v>44</v>
      </c>
      <c r="H29" s="51">
        <v>0</v>
      </c>
      <c r="I29" s="50">
        <v>0.01</v>
      </c>
      <c r="J29" s="54">
        <v>0.2</v>
      </c>
      <c r="K29" s="50">
        <v>5.2</v>
      </c>
      <c r="L29" s="50">
        <v>95</v>
      </c>
      <c r="M29" s="50">
        <v>71</v>
      </c>
      <c r="N29" s="50">
        <v>3027</v>
      </c>
      <c r="O29" s="50">
        <v>2997</v>
      </c>
      <c r="P29" s="50">
        <v>2</v>
      </c>
      <c r="Q29" s="50">
        <v>6</v>
      </c>
      <c r="R29" s="50">
        <v>12</v>
      </c>
      <c r="S29" s="50" t="s">
        <v>299</v>
      </c>
      <c r="T29" s="54">
        <v>3.9</v>
      </c>
      <c r="U29" s="53" t="s">
        <v>299</v>
      </c>
      <c r="V29" s="50">
        <v>10</v>
      </c>
      <c r="W29" s="50">
        <v>10</v>
      </c>
      <c r="X29" s="54">
        <v>31.6</v>
      </c>
      <c r="Y29" s="53">
        <v>420</v>
      </c>
      <c r="Z29" s="85"/>
      <c r="AA29" s="131"/>
      <c r="AB29" s="131"/>
      <c r="AC29" s="116"/>
    </row>
    <row r="30" spans="1:29" ht="10.5" customHeight="1">
      <c r="A30" s="8">
        <v>15</v>
      </c>
      <c r="B30" s="50">
        <v>37</v>
      </c>
      <c r="C30" s="50">
        <v>22</v>
      </c>
      <c r="D30" s="51">
        <v>30</v>
      </c>
      <c r="E30" s="50">
        <v>19</v>
      </c>
      <c r="F30" s="50">
        <v>30</v>
      </c>
      <c r="G30" s="51">
        <v>35</v>
      </c>
      <c r="H30" s="51">
        <v>0</v>
      </c>
      <c r="I30" s="111" t="s">
        <v>18</v>
      </c>
      <c r="J30" s="50">
        <v>0.1</v>
      </c>
      <c r="K30" s="50">
        <v>4.5</v>
      </c>
      <c r="L30" s="50">
        <v>96</v>
      </c>
      <c r="M30" s="50">
        <v>76</v>
      </c>
      <c r="N30" s="50">
        <v>3004</v>
      </c>
      <c r="O30" s="50">
        <v>2987</v>
      </c>
      <c r="P30" s="50">
        <v>3</v>
      </c>
      <c r="Q30" s="50">
        <v>3</v>
      </c>
      <c r="R30" s="50">
        <v>17</v>
      </c>
      <c r="S30" s="50" t="s">
        <v>294</v>
      </c>
      <c r="T30" s="54">
        <v>3.3</v>
      </c>
      <c r="U30" s="50" t="s">
        <v>294</v>
      </c>
      <c r="V30" s="50">
        <v>0</v>
      </c>
      <c r="W30" s="50">
        <v>4</v>
      </c>
      <c r="X30" s="54">
        <v>32.4</v>
      </c>
      <c r="Y30" s="53">
        <v>530</v>
      </c>
      <c r="Z30" s="85"/>
      <c r="AA30" s="131"/>
      <c r="AB30" s="131"/>
      <c r="AC30" s="116"/>
    </row>
    <row r="31" spans="1:29" ht="10.5" customHeight="1">
      <c r="A31" s="8">
        <v>16</v>
      </c>
      <c r="B31" s="50">
        <v>30</v>
      </c>
      <c r="C31" s="50">
        <v>25</v>
      </c>
      <c r="D31" s="51">
        <v>28</v>
      </c>
      <c r="E31" s="50">
        <v>14</v>
      </c>
      <c r="F31" s="50">
        <v>27</v>
      </c>
      <c r="G31" s="51">
        <v>37</v>
      </c>
      <c r="H31" s="51">
        <v>0</v>
      </c>
      <c r="I31" s="50">
        <v>0</v>
      </c>
      <c r="J31" s="50">
        <v>0</v>
      </c>
      <c r="K31" s="50">
        <v>4</v>
      </c>
      <c r="L31" s="50">
        <v>95</v>
      </c>
      <c r="M31" s="50">
        <v>81</v>
      </c>
      <c r="N31" s="50">
        <v>3005</v>
      </c>
      <c r="O31" s="50">
        <v>2968</v>
      </c>
      <c r="P31" s="50">
        <v>7</v>
      </c>
      <c r="Q31" s="50">
        <v>4</v>
      </c>
      <c r="R31" s="50">
        <v>19</v>
      </c>
      <c r="S31" s="50" t="s">
        <v>19</v>
      </c>
      <c r="T31" s="50">
        <v>4.4</v>
      </c>
      <c r="U31" s="53" t="s">
        <v>19</v>
      </c>
      <c r="V31" s="50">
        <v>10</v>
      </c>
      <c r="W31" s="50">
        <v>10</v>
      </c>
      <c r="X31" s="50">
        <v>32.7</v>
      </c>
      <c r="Y31" s="53">
        <v>210</v>
      </c>
      <c r="Z31" s="85"/>
      <c r="AA31" s="131"/>
      <c r="AB31" s="131"/>
      <c r="AC31" s="116"/>
    </row>
    <row r="32" spans="1:29" ht="10.5" customHeight="1">
      <c r="A32" s="8">
        <v>17</v>
      </c>
      <c r="B32" s="50">
        <v>39</v>
      </c>
      <c r="C32" s="60">
        <v>25</v>
      </c>
      <c r="D32" s="51">
        <v>32</v>
      </c>
      <c r="E32" s="60">
        <v>18</v>
      </c>
      <c r="F32" s="60">
        <v>35</v>
      </c>
      <c r="G32" s="51">
        <v>33</v>
      </c>
      <c r="H32" s="51">
        <v>0</v>
      </c>
      <c r="I32" s="60">
        <v>0</v>
      </c>
      <c r="J32" s="60">
        <v>0</v>
      </c>
      <c r="K32" s="60">
        <v>3.5</v>
      </c>
      <c r="L32" s="50">
        <v>98</v>
      </c>
      <c r="M32" s="50">
        <v>79</v>
      </c>
      <c r="N32" s="60">
        <v>2970</v>
      </c>
      <c r="O32" s="115">
        <v>2946</v>
      </c>
      <c r="P32" s="60">
        <v>4</v>
      </c>
      <c r="Q32" s="60">
        <v>4</v>
      </c>
      <c r="R32" s="60">
        <v>24</v>
      </c>
      <c r="S32" s="60" t="s">
        <v>75</v>
      </c>
      <c r="T32" s="60">
        <v>4.4</v>
      </c>
      <c r="U32" s="61" t="s">
        <v>294</v>
      </c>
      <c r="V32" s="60">
        <v>10</v>
      </c>
      <c r="W32" s="60">
        <v>10</v>
      </c>
      <c r="X32" s="62">
        <v>33.4</v>
      </c>
      <c r="Y32" s="61">
        <v>410</v>
      </c>
      <c r="Z32" s="85" t="s">
        <v>308</v>
      </c>
      <c r="AA32" s="131"/>
      <c r="AB32" s="131"/>
      <c r="AC32" s="116"/>
    </row>
    <row r="33" spans="1:29" ht="10.5" customHeight="1">
      <c r="A33" s="8">
        <v>18</v>
      </c>
      <c r="B33" s="50">
        <v>41</v>
      </c>
      <c r="C33" s="60">
        <v>28</v>
      </c>
      <c r="D33" s="51">
        <v>35</v>
      </c>
      <c r="E33" s="60">
        <v>22</v>
      </c>
      <c r="F33" s="60">
        <v>29</v>
      </c>
      <c r="G33" s="51">
        <v>30</v>
      </c>
      <c r="H33" s="51">
        <v>0</v>
      </c>
      <c r="I33" s="60">
        <v>0</v>
      </c>
      <c r="J33" s="60">
        <v>0</v>
      </c>
      <c r="K33" s="60">
        <v>3</v>
      </c>
      <c r="L33" s="50">
        <v>92</v>
      </c>
      <c r="M33" s="50">
        <v>66</v>
      </c>
      <c r="N33" s="60">
        <v>2997</v>
      </c>
      <c r="O33" s="60">
        <v>2964</v>
      </c>
      <c r="P33" s="60">
        <v>3</v>
      </c>
      <c r="Q33" s="60">
        <v>1</v>
      </c>
      <c r="R33" s="60">
        <v>13</v>
      </c>
      <c r="S33" s="60" t="s">
        <v>75</v>
      </c>
      <c r="T33" s="60">
        <v>2.4</v>
      </c>
      <c r="U33" s="61" t="s">
        <v>113</v>
      </c>
      <c r="V33" s="60">
        <v>0</v>
      </c>
      <c r="W33" s="60">
        <v>5</v>
      </c>
      <c r="X33" s="62">
        <v>33.8</v>
      </c>
      <c r="Y33" s="61">
        <v>460</v>
      </c>
      <c r="Z33" s="85"/>
      <c r="AA33" s="160"/>
      <c r="AB33" s="160"/>
      <c r="AC33" s="161"/>
    </row>
    <row r="34" spans="1:29" ht="10.5" customHeight="1">
      <c r="A34" s="8">
        <v>19</v>
      </c>
      <c r="B34" s="50">
        <v>36</v>
      </c>
      <c r="C34" s="60">
        <v>24</v>
      </c>
      <c r="D34" s="51">
        <v>30</v>
      </c>
      <c r="E34" s="60">
        <v>18</v>
      </c>
      <c r="F34" s="60">
        <v>32</v>
      </c>
      <c r="G34" s="51">
        <v>35</v>
      </c>
      <c r="H34" s="51">
        <v>0</v>
      </c>
      <c r="I34" s="60" t="s">
        <v>18</v>
      </c>
      <c r="J34" s="60" t="s">
        <v>18</v>
      </c>
      <c r="K34" s="60">
        <v>3</v>
      </c>
      <c r="L34" s="50">
        <v>99</v>
      </c>
      <c r="M34" s="50">
        <v>82</v>
      </c>
      <c r="N34" s="60">
        <v>2998</v>
      </c>
      <c r="O34" s="60">
        <v>2978</v>
      </c>
      <c r="P34" s="60">
        <v>2</v>
      </c>
      <c r="Q34" s="60">
        <v>8</v>
      </c>
      <c r="R34" s="60">
        <v>21</v>
      </c>
      <c r="S34" s="60" t="s">
        <v>112</v>
      </c>
      <c r="T34" s="60">
        <v>3.5</v>
      </c>
      <c r="U34" s="61" t="s">
        <v>112</v>
      </c>
      <c r="V34" s="60">
        <v>10</v>
      </c>
      <c r="W34" s="60">
        <v>10</v>
      </c>
      <c r="X34" s="62">
        <v>33.6</v>
      </c>
      <c r="Y34" s="61">
        <v>610</v>
      </c>
      <c r="Z34" s="85"/>
      <c r="AA34" s="131"/>
      <c r="AB34" s="131"/>
      <c r="AC34" s="116"/>
    </row>
    <row r="35" spans="1:29" ht="10.5" customHeight="1">
      <c r="A35" s="8">
        <v>20</v>
      </c>
      <c r="B35" s="50">
        <v>32</v>
      </c>
      <c r="C35" s="63">
        <v>28</v>
      </c>
      <c r="D35" s="51">
        <v>30</v>
      </c>
      <c r="E35" s="60">
        <v>17</v>
      </c>
      <c r="F35" s="60">
        <v>29</v>
      </c>
      <c r="G35" s="51">
        <v>35</v>
      </c>
      <c r="H35" s="51">
        <v>0</v>
      </c>
      <c r="I35" s="60">
        <v>0.04</v>
      </c>
      <c r="J35" s="62">
        <v>0.5</v>
      </c>
      <c r="K35" s="60">
        <v>3.5</v>
      </c>
      <c r="L35" s="50">
        <v>100</v>
      </c>
      <c r="M35" s="50">
        <v>88</v>
      </c>
      <c r="N35" s="60">
        <v>3001</v>
      </c>
      <c r="O35" s="60">
        <v>2983</v>
      </c>
      <c r="P35" s="50">
        <v>3</v>
      </c>
      <c r="Q35" s="50">
        <v>7</v>
      </c>
      <c r="R35" s="60">
        <v>12</v>
      </c>
      <c r="S35" s="60" t="s">
        <v>99</v>
      </c>
      <c r="T35" s="60">
        <v>3.6</v>
      </c>
      <c r="U35" s="61" t="s">
        <v>99</v>
      </c>
      <c r="V35" s="60">
        <v>10</v>
      </c>
      <c r="W35" s="60">
        <v>10</v>
      </c>
      <c r="X35" s="62">
        <v>33.4</v>
      </c>
      <c r="Y35" s="61">
        <v>130</v>
      </c>
      <c r="Z35" s="85" t="s">
        <v>316</v>
      </c>
      <c r="AA35" s="160"/>
      <c r="AB35" s="160"/>
      <c r="AC35" s="161"/>
    </row>
    <row r="36" spans="1:29" ht="10.5" customHeight="1">
      <c r="A36" s="8">
        <v>21</v>
      </c>
      <c r="B36" s="50">
        <v>30</v>
      </c>
      <c r="C36" s="60">
        <v>26</v>
      </c>
      <c r="D36" s="51">
        <v>28</v>
      </c>
      <c r="E36" s="60">
        <v>11</v>
      </c>
      <c r="F36" s="60">
        <v>28</v>
      </c>
      <c r="G36" s="51">
        <v>37</v>
      </c>
      <c r="H36" s="51">
        <v>0</v>
      </c>
      <c r="I36" s="60">
        <v>0.01</v>
      </c>
      <c r="J36" s="61">
        <v>0.3</v>
      </c>
      <c r="K36" s="60">
        <v>3.2</v>
      </c>
      <c r="L36" s="50">
        <v>100</v>
      </c>
      <c r="M36" s="50">
        <v>81</v>
      </c>
      <c r="N36" s="60">
        <v>3030</v>
      </c>
      <c r="O36" s="60">
        <v>2996</v>
      </c>
      <c r="P36" s="60">
        <v>5</v>
      </c>
      <c r="Q36" s="60" t="s">
        <v>10</v>
      </c>
      <c r="R36" s="60">
        <v>13</v>
      </c>
      <c r="S36" s="60" t="s">
        <v>99</v>
      </c>
      <c r="T36" s="62">
        <v>3.1</v>
      </c>
      <c r="U36" s="61" t="s">
        <v>23</v>
      </c>
      <c r="V36" s="60">
        <v>10</v>
      </c>
      <c r="W36" s="60">
        <v>10</v>
      </c>
      <c r="X36" s="62">
        <v>33.3</v>
      </c>
      <c r="Y36" s="61">
        <v>150</v>
      </c>
      <c r="Z36" s="85"/>
      <c r="AA36" s="131"/>
      <c r="AB36" s="131"/>
      <c r="AC36" s="116"/>
    </row>
    <row r="37" spans="1:29" ht="10.5" customHeight="1">
      <c r="A37" s="8">
        <v>22</v>
      </c>
      <c r="B37" s="50">
        <v>30</v>
      </c>
      <c r="C37" s="60">
        <v>21</v>
      </c>
      <c r="D37" s="51">
        <v>26</v>
      </c>
      <c r="E37" s="60">
        <v>9</v>
      </c>
      <c r="F37" s="60">
        <v>30</v>
      </c>
      <c r="G37" s="51">
        <v>29</v>
      </c>
      <c r="H37" s="51">
        <v>0</v>
      </c>
      <c r="I37" s="60">
        <v>0</v>
      </c>
      <c r="J37" s="60">
        <v>0</v>
      </c>
      <c r="K37" s="60">
        <v>3</v>
      </c>
      <c r="L37" s="50">
        <v>93</v>
      </c>
      <c r="M37" s="50">
        <v>70</v>
      </c>
      <c r="N37" s="60">
        <v>3038</v>
      </c>
      <c r="O37" s="60">
        <v>3014</v>
      </c>
      <c r="P37" s="60">
        <v>1</v>
      </c>
      <c r="Q37" s="60">
        <v>4</v>
      </c>
      <c r="R37" s="60">
        <v>16</v>
      </c>
      <c r="S37" s="60" t="s">
        <v>111</v>
      </c>
      <c r="T37" s="62">
        <v>4.5</v>
      </c>
      <c r="U37" s="61" t="s">
        <v>300</v>
      </c>
      <c r="V37" s="60">
        <v>10</v>
      </c>
      <c r="W37" s="60">
        <v>10</v>
      </c>
      <c r="X37" s="62">
        <v>32.7</v>
      </c>
      <c r="Y37" s="61">
        <v>470</v>
      </c>
      <c r="Z37" s="85" t="s">
        <v>320</v>
      </c>
      <c r="AA37" s="131"/>
      <c r="AB37" s="131"/>
      <c r="AC37" s="116"/>
    </row>
    <row r="38" spans="1:29" ht="10.5" customHeight="1">
      <c r="A38" s="8">
        <v>23</v>
      </c>
      <c r="B38" s="50">
        <v>42</v>
      </c>
      <c r="C38" s="60">
        <v>30</v>
      </c>
      <c r="D38" s="51">
        <v>36</v>
      </c>
      <c r="E38" s="60">
        <v>22</v>
      </c>
      <c r="F38" s="60">
        <v>33</v>
      </c>
      <c r="G38" s="51">
        <v>29</v>
      </c>
      <c r="H38" s="51">
        <v>0</v>
      </c>
      <c r="I38" s="66">
        <v>0</v>
      </c>
      <c r="J38" s="66">
        <v>0</v>
      </c>
      <c r="K38" s="60">
        <v>2.5</v>
      </c>
      <c r="L38" s="50">
        <v>94</v>
      </c>
      <c r="M38" s="50">
        <v>67</v>
      </c>
      <c r="N38" s="60">
        <v>3014</v>
      </c>
      <c r="O38" s="60">
        <v>2978</v>
      </c>
      <c r="P38" s="50">
        <v>6</v>
      </c>
      <c r="Q38" s="60">
        <v>2</v>
      </c>
      <c r="R38" s="60">
        <v>21</v>
      </c>
      <c r="S38" s="60" t="s">
        <v>111</v>
      </c>
      <c r="T38" s="60">
        <v>5.1</v>
      </c>
      <c r="U38" s="61" t="s">
        <v>294</v>
      </c>
      <c r="V38" s="60">
        <v>10</v>
      </c>
      <c r="W38" s="60">
        <v>4</v>
      </c>
      <c r="X38" s="62">
        <v>33.6</v>
      </c>
      <c r="Y38" s="61">
        <v>620</v>
      </c>
      <c r="Z38" s="85"/>
      <c r="AA38" s="131"/>
      <c r="AB38" s="131"/>
      <c r="AC38" s="116"/>
    </row>
    <row r="39" spans="1:29" ht="10.5" customHeight="1">
      <c r="A39" s="8">
        <v>24</v>
      </c>
      <c r="B39" s="50">
        <v>44</v>
      </c>
      <c r="C39" s="65">
        <v>31</v>
      </c>
      <c r="D39" s="51">
        <v>38</v>
      </c>
      <c r="E39" s="60">
        <v>23</v>
      </c>
      <c r="F39" s="60">
        <v>36</v>
      </c>
      <c r="G39" s="51">
        <v>27</v>
      </c>
      <c r="H39" s="51">
        <v>0</v>
      </c>
      <c r="I39" s="60" t="s">
        <v>18</v>
      </c>
      <c r="J39" s="60">
        <v>0</v>
      </c>
      <c r="K39" s="60">
        <v>2</v>
      </c>
      <c r="L39" s="50">
        <v>99</v>
      </c>
      <c r="M39" s="50">
        <v>74</v>
      </c>
      <c r="N39" s="60">
        <v>2978</v>
      </c>
      <c r="O39" s="60">
        <v>2955</v>
      </c>
      <c r="P39" s="50">
        <v>1</v>
      </c>
      <c r="Q39" s="60">
        <v>2</v>
      </c>
      <c r="R39" s="60">
        <v>15</v>
      </c>
      <c r="S39" s="60" t="s">
        <v>295</v>
      </c>
      <c r="T39" s="60">
        <v>2.5</v>
      </c>
      <c r="U39" s="61" t="s">
        <v>294</v>
      </c>
      <c r="V39" s="60">
        <v>9</v>
      </c>
      <c r="W39" s="60">
        <v>10</v>
      </c>
      <c r="X39" s="62">
        <v>34</v>
      </c>
      <c r="Y39" s="61">
        <v>440</v>
      </c>
      <c r="Z39" s="85"/>
      <c r="AA39" s="131"/>
      <c r="AB39" s="131"/>
      <c r="AC39" s="116"/>
    </row>
    <row r="40" spans="1:29" ht="10.5" customHeight="1">
      <c r="A40" s="8">
        <v>25</v>
      </c>
      <c r="B40" s="50">
        <v>36</v>
      </c>
      <c r="C40" s="60">
        <v>19</v>
      </c>
      <c r="D40" s="51">
        <v>28</v>
      </c>
      <c r="E40" s="60">
        <v>14</v>
      </c>
      <c r="F40" s="60">
        <v>23</v>
      </c>
      <c r="G40" s="51">
        <v>37</v>
      </c>
      <c r="H40" s="51">
        <v>0</v>
      </c>
      <c r="I40" s="64">
        <v>0.01</v>
      </c>
      <c r="J40" s="60">
        <v>0.3</v>
      </c>
      <c r="K40" s="60">
        <v>2</v>
      </c>
      <c r="L40" s="50">
        <v>98</v>
      </c>
      <c r="M40" s="50">
        <v>61</v>
      </c>
      <c r="N40" s="60">
        <v>3004</v>
      </c>
      <c r="O40" s="60">
        <v>2969</v>
      </c>
      <c r="P40" s="60">
        <v>7</v>
      </c>
      <c r="Q40" s="60">
        <v>1</v>
      </c>
      <c r="R40" s="60">
        <v>23</v>
      </c>
      <c r="S40" s="60" t="s">
        <v>99</v>
      </c>
      <c r="T40" s="60">
        <v>5.1</v>
      </c>
      <c r="U40" s="60" t="s">
        <v>99</v>
      </c>
      <c r="V40" s="60">
        <v>7</v>
      </c>
      <c r="W40" s="60">
        <v>4</v>
      </c>
      <c r="X40" s="60">
        <v>33.8</v>
      </c>
      <c r="Y40" s="61">
        <v>400</v>
      </c>
      <c r="Z40" s="85"/>
      <c r="AA40" s="131"/>
      <c r="AB40" s="131"/>
      <c r="AC40" s="116"/>
    </row>
    <row r="41" spans="1:29" ht="10.5" customHeight="1">
      <c r="A41" s="8">
        <v>26</v>
      </c>
      <c r="B41" s="52">
        <v>45</v>
      </c>
      <c r="C41" s="60">
        <v>23</v>
      </c>
      <c r="D41" s="51">
        <v>34</v>
      </c>
      <c r="E41" s="60">
        <v>21</v>
      </c>
      <c r="F41" s="60">
        <v>37</v>
      </c>
      <c r="G41" s="51">
        <v>31</v>
      </c>
      <c r="H41" s="51">
        <v>0</v>
      </c>
      <c r="I41" s="61">
        <v>0.01</v>
      </c>
      <c r="J41" s="60">
        <v>0.3</v>
      </c>
      <c r="K41" s="60">
        <v>2</v>
      </c>
      <c r="L41" s="50">
        <v>97</v>
      </c>
      <c r="M41" s="50">
        <v>73</v>
      </c>
      <c r="N41" s="60">
        <v>2998</v>
      </c>
      <c r="O41" s="60">
        <v>2965</v>
      </c>
      <c r="P41" s="60">
        <v>5</v>
      </c>
      <c r="Q41" s="60">
        <v>4</v>
      </c>
      <c r="R41" s="60">
        <v>17</v>
      </c>
      <c r="S41" s="60" t="s">
        <v>297</v>
      </c>
      <c r="T41" s="62">
        <v>4.1</v>
      </c>
      <c r="U41" s="60" t="s">
        <v>300</v>
      </c>
      <c r="V41" s="60">
        <v>10</v>
      </c>
      <c r="W41" s="50">
        <v>10</v>
      </c>
      <c r="X41" s="54">
        <v>34.3</v>
      </c>
      <c r="Y41" s="53">
        <v>670</v>
      </c>
      <c r="Z41" s="85" t="s">
        <v>335</v>
      </c>
      <c r="AA41" s="131"/>
      <c r="AB41" s="131"/>
      <c r="AC41" s="116"/>
    </row>
    <row r="42" spans="1:29" ht="10.5" customHeight="1">
      <c r="A42" s="8">
        <v>27</v>
      </c>
      <c r="B42" s="50">
        <v>37</v>
      </c>
      <c r="C42" s="60">
        <v>30</v>
      </c>
      <c r="D42" s="51">
        <v>34</v>
      </c>
      <c r="E42" s="60">
        <v>21</v>
      </c>
      <c r="F42" s="60">
        <v>30</v>
      </c>
      <c r="G42" s="51">
        <v>31</v>
      </c>
      <c r="H42" s="51">
        <v>0</v>
      </c>
      <c r="I42" s="61">
        <v>0</v>
      </c>
      <c r="J42" s="60">
        <v>0</v>
      </c>
      <c r="K42" s="60">
        <v>1.7</v>
      </c>
      <c r="L42" s="50">
        <v>92</v>
      </c>
      <c r="M42" s="50">
        <v>77</v>
      </c>
      <c r="N42" s="60">
        <v>3016</v>
      </c>
      <c r="O42" s="60">
        <v>2997</v>
      </c>
      <c r="P42" s="60">
        <v>3</v>
      </c>
      <c r="Q42" s="60">
        <v>6</v>
      </c>
      <c r="R42" s="60">
        <v>16</v>
      </c>
      <c r="S42" s="60" t="s">
        <v>112</v>
      </c>
      <c r="T42" s="60">
        <v>3.8</v>
      </c>
      <c r="U42" s="61" t="s">
        <v>112</v>
      </c>
      <c r="V42" s="60">
        <v>10</v>
      </c>
      <c r="W42" s="60">
        <v>10</v>
      </c>
      <c r="X42" s="62">
        <v>34</v>
      </c>
      <c r="Y42" s="61">
        <v>380</v>
      </c>
      <c r="Z42" s="85"/>
      <c r="AA42" s="160"/>
      <c r="AB42" s="160"/>
      <c r="AC42" s="161"/>
    </row>
    <row r="43" spans="1:29" ht="10.5" customHeight="1">
      <c r="A43" s="8">
        <v>28</v>
      </c>
      <c r="B43" s="50">
        <v>32</v>
      </c>
      <c r="C43" s="60">
        <v>27</v>
      </c>
      <c r="D43" s="51">
        <v>30</v>
      </c>
      <c r="E43" s="60">
        <v>16</v>
      </c>
      <c r="F43" s="60">
        <v>31</v>
      </c>
      <c r="G43" s="51">
        <v>35</v>
      </c>
      <c r="H43" s="51">
        <v>0</v>
      </c>
      <c r="I43" s="66" t="s">
        <v>18</v>
      </c>
      <c r="J43" s="60">
        <v>0</v>
      </c>
      <c r="K43" s="60">
        <v>1.4</v>
      </c>
      <c r="L43" s="50">
        <v>100</v>
      </c>
      <c r="M43" s="50">
        <v>92</v>
      </c>
      <c r="N43" s="60">
        <v>3012</v>
      </c>
      <c r="O43" s="60">
        <v>2978</v>
      </c>
      <c r="P43" s="60">
        <v>5</v>
      </c>
      <c r="Q43" s="60">
        <v>2</v>
      </c>
      <c r="R43" s="60">
        <v>25</v>
      </c>
      <c r="S43" s="60" t="s">
        <v>112</v>
      </c>
      <c r="T43" s="61">
        <v>5.5</v>
      </c>
      <c r="U43" s="60" t="s">
        <v>112</v>
      </c>
      <c r="V43" s="50">
        <v>10</v>
      </c>
      <c r="W43" s="50">
        <v>10</v>
      </c>
      <c r="X43" s="54">
        <v>33.6</v>
      </c>
      <c r="Y43" s="53">
        <v>100</v>
      </c>
      <c r="Z43" s="85" t="s">
        <v>336</v>
      </c>
      <c r="AA43" s="83"/>
      <c r="AB43" s="83"/>
      <c r="AC43" s="3"/>
    </row>
    <row r="44" spans="1:29" ht="10.5" customHeight="1">
      <c r="A44" s="8">
        <v>29</v>
      </c>
      <c r="B44" s="60">
        <v>35</v>
      </c>
      <c r="C44" s="60">
        <v>14</v>
      </c>
      <c r="D44" s="51">
        <v>25</v>
      </c>
      <c r="E44" s="60">
        <v>11</v>
      </c>
      <c r="F44" s="60">
        <v>14</v>
      </c>
      <c r="G44" s="51">
        <v>40</v>
      </c>
      <c r="H44" s="51">
        <v>0</v>
      </c>
      <c r="I44" s="31">
        <v>0</v>
      </c>
      <c r="J44" s="60">
        <v>0</v>
      </c>
      <c r="K44" s="60">
        <v>1.4</v>
      </c>
      <c r="L44" s="50">
        <v>100</v>
      </c>
      <c r="M44" s="50">
        <v>66</v>
      </c>
      <c r="N44" s="60">
        <v>3053</v>
      </c>
      <c r="O44" s="60">
        <v>2986</v>
      </c>
      <c r="P44" s="60">
        <v>3</v>
      </c>
      <c r="Q44" s="60">
        <v>2</v>
      </c>
      <c r="R44" s="60">
        <v>29</v>
      </c>
      <c r="S44" s="60" t="s">
        <v>296</v>
      </c>
      <c r="T44" s="60">
        <v>5.3</v>
      </c>
      <c r="U44" s="66" t="s">
        <v>293</v>
      </c>
      <c r="V44" s="60">
        <v>10</v>
      </c>
      <c r="W44" s="60">
        <v>4</v>
      </c>
      <c r="X44" s="62">
        <v>33.3</v>
      </c>
      <c r="Y44" s="163">
        <v>720</v>
      </c>
      <c r="Z44" s="85"/>
      <c r="AA44" s="83"/>
      <c r="AB44" s="83"/>
      <c r="AC44" s="3"/>
    </row>
    <row r="45" spans="1:29" ht="10.5" customHeight="1">
      <c r="A45" s="8">
        <v>30</v>
      </c>
      <c r="B45" s="50">
        <v>27</v>
      </c>
      <c r="C45" s="60">
        <v>10</v>
      </c>
      <c r="D45" s="51">
        <v>19</v>
      </c>
      <c r="E45" s="60">
        <v>6</v>
      </c>
      <c r="F45" s="60">
        <v>25</v>
      </c>
      <c r="G45" s="51">
        <v>46</v>
      </c>
      <c r="H45" s="51">
        <v>0</v>
      </c>
      <c r="I45" s="66">
        <v>0</v>
      </c>
      <c r="J45" s="66">
        <v>0</v>
      </c>
      <c r="K45" s="60">
        <v>1.3</v>
      </c>
      <c r="L45" s="50">
        <v>87</v>
      </c>
      <c r="M45" s="50">
        <v>65</v>
      </c>
      <c r="N45" s="60">
        <v>3054</v>
      </c>
      <c r="O45" s="60">
        <v>3013</v>
      </c>
      <c r="P45" s="60">
        <v>1</v>
      </c>
      <c r="Q45" s="60">
        <v>4</v>
      </c>
      <c r="R45" s="60">
        <v>14</v>
      </c>
      <c r="S45" s="60" t="s">
        <v>111</v>
      </c>
      <c r="T45" s="60">
        <v>3.5</v>
      </c>
      <c r="U45" s="66" t="s">
        <v>111</v>
      </c>
      <c r="V45" s="60">
        <v>7</v>
      </c>
      <c r="W45" s="60">
        <v>2</v>
      </c>
      <c r="X45" s="60">
        <v>31.3</v>
      </c>
      <c r="Y45" s="163">
        <v>720</v>
      </c>
      <c r="Z45" s="85"/>
      <c r="AA45" s="83"/>
      <c r="AB45" s="83"/>
      <c r="AC45" s="3"/>
    </row>
    <row r="46" spans="1:29" ht="10.5" customHeight="1">
      <c r="A46" s="8">
        <v>31</v>
      </c>
      <c r="B46" s="119">
        <v>29</v>
      </c>
      <c r="C46" s="50">
        <v>20</v>
      </c>
      <c r="D46" s="51">
        <v>25</v>
      </c>
      <c r="E46" s="50">
        <v>9</v>
      </c>
      <c r="F46" s="50">
        <v>20</v>
      </c>
      <c r="G46" s="51">
        <v>40</v>
      </c>
      <c r="H46" s="51">
        <v>0</v>
      </c>
      <c r="I46" s="51">
        <v>0</v>
      </c>
      <c r="J46" s="51">
        <v>0</v>
      </c>
      <c r="K46" s="50">
        <v>1.1</v>
      </c>
      <c r="L46" s="50">
        <v>95</v>
      </c>
      <c r="M46" s="50">
        <v>63</v>
      </c>
      <c r="N46" s="50">
        <v>3021</v>
      </c>
      <c r="O46" s="50">
        <v>3010</v>
      </c>
      <c r="P46" s="50" t="s">
        <v>10</v>
      </c>
      <c r="Q46" s="50">
        <v>5</v>
      </c>
      <c r="R46" s="50">
        <v>23</v>
      </c>
      <c r="S46" s="50" t="s">
        <v>23</v>
      </c>
      <c r="T46" s="50">
        <v>4.6</v>
      </c>
      <c r="U46" s="51" t="s">
        <v>99</v>
      </c>
      <c r="V46" s="50">
        <v>10</v>
      </c>
      <c r="W46" s="51">
        <v>10</v>
      </c>
      <c r="X46" s="54">
        <v>31.8</v>
      </c>
      <c r="Y46" s="53">
        <v>200</v>
      </c>
      <c r="Z46" s="86"/>
      <c r="AA46" s="83"/>
      <c r="AB46" s="38"/>
      <c r="AC46" s="3"/>
    </row>
    <row r="47" spans="1:29" ht="10.5" customHeight="1">
      <c r="A47" s="9"/>
      <c r="B47" s="102">
        <f>SUM(B16:B46)</f>
        <v>818</v>
      </c>
      <c r="C47" s="103">
        <f>SUM(C16:C46)</f>
        <v>393</v>
      </c>
      <c r="D47" s="104"/>
      <c r="E47" s="103">
        <f>SUM(E16:E46)</f>
        <v>191</v>
      </c>
      <c r="F47" s="102">
        <f>SUM(F16:F46)</f>
        <v>574</v>
      </c>
      <c r="G47" s="122">
        <f>SUM(G16:G46)</f>
        <v>1392</v>
      </c>
      <c r="H47" s="122">
        <f>SUM(H16:H46)</f>
        <v>0</v>
      </c>
      <c r="I47" s="132">
        <f>SUM(I16:I46)</f>
        <v>0.32</v>
      </c>
      <c r="J47" s="107">
        <f>SUM(J17:J46)</f>
        <v>6.399999999999999</v>
      </c>
      <c r="K47" s="102"/>
      <c r="L47" s="106"/>
      <c r="M47" s="102"/>
      <c r="N47" s="102"/>
      <c r="O47" s="102"/>
      <c r="P47" s="102">
        <f>SUM(P16:P46)</f>
        <v>107</v>
      </c>
      <c r="Q47" s="102">
        <f>SUM(Q16:Q46)</f>
        <v>135</v>
      </c>
      <c r="R47" s="102">
        <f>MAX(R16:R46)</f>
        <v>32</v>
      </c>
      <c r="S47" s="102"/>
      <c r="T47" s="102">
        <f>SUM(T16:T46)</f>
        <v>127.19999999999996</v>
      </c>
      <c r="U47" s="107"/>
      <c r="V47" s="102">
        <f>SUM(V16:V46)</f>
        <v>227</v>
      </c>
      <c r="W47" s="102">
        <f>SUM(W16:W46)</f>
        <v>209</v>
      </c>
      <c r="X47" s="107"/>
      <c r="Y47" s="159"/>
      <c r="Z47" s="124" t="s">
        <v>11</v>
      </c>
      <c r="AA47" s="6"/>
      <c r="AB47" s="6"/>
      <c r="AC47" s="7"/>
    </row>
    <row r="48" spans="1:29" ht="10.5" customHeight="1">
      <c r="A48" s="10"/>
      <c r="B48" s="107">
        <f>AVERAGE(B16:B46)</f>
        <v>26.387096774193548</v>
      </c>
      <c r="C48" s="107">
        <f>AVERAGE(C16:C46)</f>
        <v>12.67741935483871</v>
      </c>
      <c r="D48" s="187"/>
      <c r="E48" s="106"/>
      <c r="F48" s="107">
        <f>AVERAGE(F16:F46)</f>
        <v>18.516129032258064</v>
      </c>
      <c r="G48" s="108"/>
      <c r="H48" s="108"/>
      <c r="I48" s="108"/>
      <c r="J48" s="108"/>
      <c r="K48" s="106"/>
      <c r="L48" s="107">
        <f aca="true" t="shared" si="0" ref="L48:Q48">AVERAGE(L16:L46)</f>
        <v>93.35483870967742</v>
      </c>
      <c r="M48" s="107">
        <f t="shared" si="0"/>
        <v>70.45161290322581</v>
      </c>
      <c r="N48" s="122">
        <f t="shared" si="0"/>
        <v>3026.5806451612902</v>
      </c>
      <c r="O48" s="122">
        <f t="shared" si="0"/>
        <v>2992.8709677419356</v>
      </c>
      <c r="P48" s="107">
        <f t="shared" si="0"/>
        <v>3.8214285714285716</v>
      </c>
      <c r="Q48" s="107">
        <f t="shared" si="0"/>
        <v>4.821428571428571</v>
      </c>
      <c r="R48" s="109"/>
      <c r="S48" s="106"/>
      <c r="T48" s="107">
        <f>AVERAGE(T16:T46)</f>
        <v>4.103225806451611</v>
      </c>
      <c r="U48" s="107" t="s">
        <v>294</v>
      </c>
      <c r="V48" s="107">
        <f>AVERAGE(V16:V46)</f>
        <v>7.32258064516129</v>
      </c>
      <c r="W48" s="102">
        <v>6.7</v>
      </c>
      <c r="X48" s="107">
        <f>AVERAGE(X16:X46)</f>
        <v>32.445161290322574</v>
      </c>
      <c r="Y48" s="122">
        <f>AVERAGE(Y16:Y47)</f>
        <v>405.16129032258067</v>
      </c>
      <c r="Z48" s="148" t="s">
        <v>60</v>
      </c>
      <c r="AA48" s="38"/>
      <c r="AB48" s="83"/>
      <c r="AC48" s="4"/>
    </row>
    <row r="49" spans="2:25" ht="10.5" customHeight="1">
      <c r="B49" s="22" t="s">
        <v>61</v>
      </c>
      <c r="C49" s="20"/>
      <c r="D49" s="20"/>
      <c r="E49" s="20"/>
      <c r="F49" s="20"/>
      <c r="G49" s="20"/>
      <c r="H49" s="20"/>
      <c r="I49" s="20"/>
      <c r="J49" s="22" t="s">
        <v>64</v>
      </c>
      <c r="K49" s="22"/>
      <c r="L49" s="22"/>
      <c r="M49" s="22"/>
      <c r="N49" s="22"/>
      <c r="O49" s="22"/>
      <c r="P49" s="22"/>
      <c r="S49" s="22" t="s">
        <v>68</v>
      </c>
      <c r="T49" s="20"/>
      <c r="U49" s="20"/>
      <c r="V49" s="20"/>
      <c r="W49" s="20"/>
      <c r="X49" s="20"/>
      <c r="Y49" s="34"/>
    </row>
    <row r="50" spans="2:27" ht="10.5" customHeight="1">
      <c r="B50" s="33" t="s">
        <v>337</v>
      </c>
      <c r="C50" s="33"/>
      <c r="D50" s="33"/>
      <c r="E50" s="33"/>
      <c r="F50" s="35"/>
      <c r="G50" s="32"/>
      <c r="H50" s="33"/>
      <c r="I50" s="1"/>
      <c r="J50" s="33" t="s">
        <v>93</v>
      </c>
      <c r="K50" s="33"/>
      <c r="L50" s="33"/>
      <c r="M50" s="29"/>
      <c r="N50" s="110">
        <f>G47</f>
        <v>1392</v>
      </c>
      <c r="O50" s="33"/>
      <c r="P50" s="33"/>
      <c r="S50" s="33" t="s">
        <v>94</v>
      </c>
      <c r="T50" s="28"/>
      <c r="U50" s="28"/>
      <c r="V50" s="28"/>
      <c r="W50" s="28"/>
      <c r="X50" s="40">
        <f>I47</f>
        <v>0.32</v>
      </c>
      <c r="Y50" s="35"/>
      <c r="Z50" s="28"/>
      <c r="AA50" s="28"/>
    </row>
    <row r="51" spans="2:27" ht="10.5" customHeight="1">
      <c r="B51" s="33" t="s">
        <v>338</v>
      </c>
      <c r="C51" s="33"/>
      <c r="D51" s="33"/>
      <c r="E51" s="33"/>
      <c r="F51" s="33"/>
      <c r="G51" s="33"/>
      <c r="H51" s="32"/>
      <c r="I51" s="41"/>
      <c r="J51" s="33" t="s">
        <v>247</v>
      </c>
      <c r="K51" s="33"/>
      <c r="L51" s="33"/>
      <c r="M51" s="33"/>
      <c r="N51" s="31">
        <v>-204</v>
      </c>
      <c r="O51" s="31"/>
      <c r="P51" s="37"/>
      <c r="S51" s="33" t="s">
        <v>251</v>
      </c>
      <c r="T51" s="28"/>
      <c r="U51" s="28"/>
      <c r="V51" s="28"/>
      <c r="W51" s="28"/>
      <c r="X51" s="31">
        <v>-0.65</v>
      </c>
      <c r="Y51" s="32"/>
      <c r="Z51" s="28"/>
      <c r="AA51" s="28"/>
    </row>
    <row r="52" spans="2:27" ht="10.5" customHeight="1">
      <c r="B52" s="33" t="s">
        <v>241</v>
      </c>
      <c r="C52" s="33"/>
      <c r="D52" s="33"/>
      <c r="E52" s="33"/>
      <c r="F52" s="32">
        <v>6.2</v>
      </c>
      <c r="G52" s="32"/>
      <c r="H52" s="33"/>
      <c r="I52" s="1"/>
      <c r="J52" s="33" t="s">
        <v>248</v>
      </c>
      <c r="K52" s="33"/>
      <c r="L52" s="33"/>
      <c r="M52" s="33"/>
      <c r="N52" s="33"/>
      <c r="O52" s="31">
        <v>4340</v>
      </c>
      <c r="P52" s="35"/>
      <c r="S52" s="33" t="s">
        <v>252</v>
      </c>
      <c r="T52" s="28"/>
      <c r="U52" s="28"/>
      <c r="V52" s="28"/>
      <c r="W52" s="28"/>
      <c r="X52" s="40">
        <v>0.32</v>
      </c>
      <c r="Y52" s="35"/>
      <c r="Z52" s="28"/>
      <c r="AA52" s="28"/>
    </row>
    <row r="53" spans="2:27" ht="10.5" customHeight="1">
      <c r="B53" s="33" t="s">
        <v>62</v>
      </c>
      <c r="C53" s="33"/>
      <c r="D53" s="33"/>
      <c r="E53" s="33"/>
      <c r="F53" s="33"/>
      <c r="G53" s="31">
        <v>19.6</v>
      </c>
      <c r="H53" s="39"/>
      <c r="I53" s="33"/>
      <c r="J53" s="33" t="s">
        <v>249</v>
      </c>
      <c r="K53" s="33"/>
      <c r="L53" s="33"/>
      <c r="M53" s="33"/>
      <c r="N53" s="33"/>
      <c r="O53" s="31">
        <v>-334</v>
      </c>
      <c r="P53" s="35"/>
      <c r="S53" s="33" t="s">
        <v>250</v>
      </c>
      <c r="T53" s="28"/>
      <c r="U53" s="28"/>
      <c r="V53" s="28"/>
      <c r="W53" s="28"/>
      <c r="X53" s="31">
        <v>-0.65</v>
      </c>
      <c r="Y53" s="31"/>
      <c r="Z53" s="28"/>
      <c r="AA53" s="28"/>
    </row>
    <row r="54" spans="2:27" ht="10.5" customHeight="1">
      <c r="B54" s="33" t="s">
        <v>139</v>
      </c>
      <c r="C54" s="33"/>
      <c r="D54" s="33"/>
      <c r="E54" s="33"/>
      <c r="F54" s="33"/>
      <c r="G54" s="33"/>
      <c r="H54" s="32">
        <v>6.1</v>
      </c>
      <c r="I54" s="41"/>
      <c r="J54" s="28"/>
      <c r="K54" s="28"/>
      <c r="L54" s="28"/>
      <c r="M54" s="28"/>
      <c r="N54" s="28"/>
      <c r="O54" s="28"/>
      <c r="P54" s="28"/>
      <c r="S54" s="33" t="s">
        <v>95</v>
      </c>
      <c r="T54" s="28"/>
      <c r="U54" s="28"/>
      <c r="V54" s="28"/>
      <c r="W54" s="31">
        <v>0.14</v>
      </c>
      <c r="X54" s="35" t="s">
        <v>256</v>
      </c>
      <c r="Y54" s="35" t="s">
        <v>314</v>
      </c>
      <c r="AA54" s="28"/>
    </row>
    <row r="55" spans="2:27" ht="10.5" customHeight="1">
      <c r="B55" s="33" t="s">
        <v>79</v>
      </c>
      <c r="C55" s="33"/>
      <c r="D55" s="33"/>
      <c r="E55" s="31">
        <f>MAX(B16:B46)</f>
        <v>45</v>
      </c>
      <c r="F55" s="33" t="s">
        <v>86</v>
      </c>
      <c r="G55" s="31" t="s">
        <v>285</v>
      </c>
      <c r="H55" s="33"/>
      <c r="I55" s="1"/>
      <c r="J55" s="22" t="s">
        <v>65</v>
      </c>
      <c r="K55" s="22"/>
      <c r="L55" s="22"/>
      <c r="M55" s="22"/>
      <c r="N55" s="22"/>
      <c r="S55" s="33" t="s">
        <v>161</v>
      </c>
      <c r="T55" s="28"/>
      <c r="U55" s="28"/>
      <c r="V55" s="28"/>
      <c r="W55" s="28"/>
      <c r="X55" s="31" t="s">
        <v>343</v>
      </c>
      <c r="Y55" s="31"/>
      <c r="Z55" s="28"/>
      <c r="AA55" s="28"/>
    </row>
    <row r="56" spans="2:27" ht="10.5" customHeight="1">
      <c r="B56" s="33" t="s">
        <v>80</v>
      </c>
      <c r="C56" s="33"/>
      <c r="D56" s="33"/>
      <c r="E56" s="31">
        <f>MIN(C16:C46)</f>
        <v>-12</v>
      </c>
      <c r="F56" s="33" t="s">
        <v>86</v>
      </c>
      <c r="G56" s="31" t="s">
        <v>319</v>
      </c>
      <c r="H56" s="33"/>
      <c r="I56" s="1"/>
      <c r="J56" s="33" t="s">
        <v>239</v>
      </c>
      <c r="K56" s="28"/>
      <c r="L56" s="28"/>
      <c r="M56" s="29"/>
      <c r="N56" s="110">
        <v>0</v>
      </c>
      <c r="O56" s="28"/>
      <c r="S56" s="33" t="s">
        <v>250</v>
      </c>
      <c r="T56" s="28"/>
      <c r="U56" s="28"/>
      <c r="V56" s="28"/>
      <c r="W56" s="28"/>
      <c r="X56" s="31">
        <v>-5.4</v>
      </c>
      <c r="Y56" s="31"/>
      <c r="Z56" s="28"/>
      <c r="AA56" s="28"/>
    </row>
    <row r="57" spans="2:27" ht="10.5" customHeight="1">
      <c r="B57" s="33"/>
      <c r="C57" s="33" t="s">
        <v>63</v>
      </c>
      <c r="D57" s="33"/>
      <c r="E57" s="33"/>
      <c r="F57" s="33"/>
      <c r="G57" s="33"/>
      <c r="H57" s="33"/>
      <c r="I57" s="1"/>
      <c r="J57" s="33" t="s">
        <v>139</v>
      </c>
      <c r="K57" s="28"/>
      <c r="L57" s="28"/>
      <c r="M57" s="28"/>
      <c r="N57" s="28"/>
      <c r="O57" s="31">
        <v>0</v>
      </c>
      <c r="P57" s="138"/>
      <c r="S57" s="33" t="s">
        <v>162</v>
      </c>
      <c r="T57" s="28"/>
      <c r="U57" s="28"/>
      <c r="V57" s="28"/>
      <c r="W57" s="28"/>
      <c r="X57" s="31">
        <v>26.3</v>
      </c>
      <c r="Y57" s="32"/>
      <c r="Z57" s="28"/>
      <c r="AA57" s="28"/>
    </row>
    <row r="58" spans="2:27" ht="10.5" customHeight="1">
      <c r="B58" s="33" t="s">
        <v>242</v>
      </c>
      <c r="C58" s="33"/>
      <c r="D58" s="33"/>
      <c r="E58" s="33"/>
      <c r="F58" s="31">
        <f>COUNTIF(B16:B46,"&gt;=90")</f>
        <v>0</v>
      </c>
      <c r="H58" s="33"/>
      <c r="I58" s="1"/>
      <c r="J58" s="33" t="s">
        <v>156</v>
      </c>
      <c r="K58" s="28"/>
      <c r="L58" s="28"/>
      <c r="M58" s="28"/>
      <c r="N58" s="28"/>
      <c r="O58" s="110">
        <v>0</v>
      </c>
      <c r="P58" s="31"/>
      <c r="S58" s="33" t="s">
        <v>250</v>
      </c>
      <c r="T58" s="28"/>
      <c r="U58" s="28"/>
      <c r="V58" s="28"/>
      <c r="W58" s="28"/>
      <c r="X58" s="31">
        <v>-5.8</v>
      </c>
      <c r="Y58" s="31"/>
      <c r="Z58" s="28"/>
      <c r="AA58" s="28"/>
    </row>
    <row r="59" spans="2:27" ht="10.5" customHeight="1">
      <c r="B59" s="33" t="s">
        <v>243</v>
      </c>
      <c r="C59" s="33"/>
      <c r="D59" s="33"/>
      <c r="E59" s="33"/>
      <c r="F59" s="31">
        <f>COUNTIF(B16:B46,"&lt;=32")</f>
        <v>20</v>
      </c>
      <c r="H59" s="33"/>
      <c r="I59" s="1"/>
      <c r="J59" s="33" t="s">
        <v>139</v>
      </c>
      <c r="K59" s="28"/>
      <c r="L59" s="28"/>
      <c r="M59" s="28"/>
      <c r="N59" s="28"/>
      <c r="O59" s="31">
        <v>0</v>
      </c>
      <c r="S59" s="33" t="s">
        <v>95</v>
      </c>
      <c r="T59" s="28"/>
      <c r="U59" s="28"/>
      <c r="V59" s="28"/>
      <c r="W59" s="31">
        <v>2.6</v>
      </c>
      <c r="X59" s="33" t="s">
        <v>257</v>
      </c>
      <c r="Y59" s="33" t="s">
        <v>314</v>
      </c>
      <c r="Z59" s="33"/>
      <c r="AA59" s="28"/>
    </row>
    <row r="60" spans="2:27" ht="10.5" customHeight="1">
      <c r="B60" s="33" t="s">
        <v>244</v>
      </c>
      <c r="C60" s="33"/>
      <c r="D60" s="33"/>
      <c r="E60" s="33"/>
      <c r="F60" s="31">
        <f>COUNTIF(C16:C46,"&lt;=32")</f>
        <v>31</v>
      </c>
      <c r="H60" s="33"/>
      <c r="I60" s="1"/>
      <c r="J60" s="28"/>
      <c r="K60" s="28"/>
      <c r="L60" s="28"/>
      <c r="M60" s="28"/>
      <c r="N60" s="28"/>
      <c r="O60" s="28"/>
      <c r="S60" s="33" t="s">
        <v>253</v>
      </c>
      <c r="T60" s="28"/>
      <c r="U60" s="28"/>
      <c r="V60" s="28"/>
      <c r="W60" s="28"/>
      <c r="X60" s="31">
        <v>5.6</v>
      </c>
      <c r="Y60" s="33" t="s">
        <v>221</v>
      </c>
      <c r="Z60" s="33" t="s">
        <v>314</v>
      </c>
      <c r="AA60" s="28"/>
    </row>
    <row r="61" spans="2:27" ht="10.5" customHeight="1">
      <c r="B61" s="33" t="s">
        <v>245</v>
      </c>
      <c r="C61" s="33"/>
      <c r="D61" s="33"/>
      <c r="E61" s="33"/>
      <c r="F61" s="31">
        <f>COUNTIF(C16:C46,"&lt;=0")</f>
        <v>9</v>
      </c>
      <c r="H61" s="33"/>
      <c r="I61" s="1"/>
      <c r="J61" s="22" t="s">
        <v>66</v>
      </c>
      <c r="K61" s="21"/>
      <c r="L61" s="21"/>
      <c r="M61" s="21"/>
      <c r="N61" s="21"/>
      <c r="S61" s="33" t="s">
        <v>96</v>
      </c>
      <c r="T61" s="28"/>
      <c r="U61" s="28"/>
      <c r="V61" s="28"/>
      <c r="W61" s="33" t="s">
        <v>76</v>
      </c>
      <c r="X61" s="33"/>
      <c r="Y61" s="28"/>
      <c r="Z61" s="28"/>
      <c r="AA61" s="28"/>
    </row>
    <row r="62" spans="10:27" ht="10.5" customHeight="1">
      <c r="J62" s="33" t="s">
        <v>122</v>
      </c>
      <c r="K62" s="28"/>
      <c r="L62" s="28"/>
      <c r="M62" s="40">
        <v>30.1</v>
      </c>
      <c r="N62" s="36"/>
      <c r="O62" s="36"/>
      <c r="P62" s="36"/>
      <c r="S62" s="28"/>
      <c r="T62" s="28"/>
      <c r="U62" s="33" t="s">
        <v>254</v>
      </c>
      <c r="V62" s="33"/>
      <c r="W62" s="33" t="s">
        <v>76</v>
      </c>
      <c r="X62" s="33"/>
      <c r="Y62" s="28"/>
      <c r="Z62" s="28"/>
      <c r="AA62" s="28"/>
    </row>
    <row r="63" spans="2:27" ht="9.75" customHeight="1">
      <c r="B63" s="22" t="s">
        <v>74</v>
      </c>
      <c r="C63" s="21"/>
      <c r="D63" s="21"/>
      <c r="E63" s="21"/>
      <c r="J63" s="33" t="s">
        <v>342</v>
      </c>
      <c r="K63" s="28"/>
      <c r="L63" s="28"/>
      <c r="M63" s="28"/>
      <c r="N63" s="28"/>
      <c r="O63" s="40"/>
      <c r="P63" s="40"/>
      <c r="S63" s="28"/>
      <c r="T63" s="28"/>
      <c r="U63" s="33" t="s">
        <v>255</v>
      </c>
      <c r="V63" s="33"/>
      <c r="W63" s="31" t="s">
        <v>76</v>
      </c>
      <c r="X63" s="33"/>
      <c r="Y63" s="28"/>
      <c r="Z63" s="28"/>
      <c r="AA63" s="28"/>
    </row>
    <row r="64" spans="2:16" ht="9.75" customHeight="1">
      <c r="B64" s="33" t="s">
        <v>339</v>
      </c>
      <c r="C64" s="28"/>
      <c r="D64" s="28"/>
      <c r="E64" s="28"/>
      <c r="F64" s="41"/>
      <c r="G64" s="31"/>
      <c r="H64" s="28"/>
      <c r="J64" s="33" t="s">
        <v>79</v>
      </c>
      <c r="K64" s="28"/>
      <c r="L64" s="36">
        <f>MAX(N16:N46)/100</f>
        <v>30.86</v>
      </c>
      <c r="M64" s="33" t="s">
        <v>246</v>
      </c>
      <c r="N64" s="31" t="s">
        <v>325</v>
      </c>
      <c r="O64" s="27"/>
      <c r="P64" s="27"/>
    </row>
    <row r="65" spans="2:25" ht="9.75" customHeight="1">
      <c r="B65" s="33" t="s">
        <v>163</v>
      </c>
      <c r="C65" s="28"/>
      <c r="D65" s="28"/>
      <c r="E65" s="28"/>
      <c r="F65" s="28"/>
      <c r="G65" s="31" t="s">
        <v>294</v>
      </c>
      <c r="H65" s="33"/>
      <c r="I65" s="28"/>
      <c r="J65" s="33" t="s">
        <v>80</v>
      </c>
      <c r="K65" s="28"/>
      <c r="L65" s="36">
        <f>MIN(O16:O46)/100</f>
        <v>29.46</v>
      </c>
      <c r="M65" s="33" t="s">
        <v>246</v>
      </c>
      <c r="N65" s="31" t="s">
        <v>303</v>
      </c>
      <c r="O65" s="27"/>
      <c r="S65" s="22" t="s">
        <v>103</v>
      </c>
      <c r="T65" s="22"/>
      <c r="U65" s="22"/>
      <c r="V65" s="22"/>
      <c r="W65" s="22"/>
      <c r="X65" s="45"/>
      <c r="Y65" s="45"/>
    </row>
    <row r="66" spans="2:24" ht="9.75" customHeight="1">
      <c r="B66" s="33" t="s">
        <v>143</v>
      </c>
      <c r="C66" s="28"/>
      <c r="D66" s="28"/>
      <c r="E66" s="28"/>
      <c r="F66" s="31">
        <v>32</v>
      </c>
      <c r="G66" s="33" t="s">
        <v>67</v>
      </c>
      <c r="H66" s="31" t="s">
        <v>340</v>
      </c>
      <c r="J66" s="28"/>
      <c r="K66" s="28"/>
      <c r="L66" s="28"/>
      <c r="M66" s="28"/>
      <c r="N66" s="28"/>
      <c r="O66" s="28"/>
      <c r="S66" s="20" t="s">
        <v>104</v>
      </c>
      <c r="T66" s="20"/>
      <c r="U66" s="20"/>
      <c r="V66" s="20"/>
      <c r="W66" s="20"/>
      <c r="X66" s="46">
        <v>405</v>
      </c>
    </row>
    <row r="67" spans="2:24" ht="9.75" customHeight="1">
      <c r="B67" s="33" t="s">
        <v>341</v>
      </c>
      <c r="C67" s="28"/>
      <c r="D67" s="28"/>
      <c r="E67" s="31" t="s">
        <v>99</v>
      </c>
      <c r="F67" s="31"/>
      <c r="G67" s="35"/>
      <c r="H67" s="28"/>
      <c r="S67" s="20" t="s">
        <v>105</v>
      </c>
      <c r="V67" s="31">
        <v>720</v>
      </c>
      <c r="W67" s="46" t="s">
        <v>67</v>
      </c>
      <c r="X67" s="33" t="s">
        <v>344</v>
      </c>
    </row>
    <row r="69" spans="2:12" ht="13.5">
      <c r="B69" s="177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2:19" ht="13.5">
      <c r="B70" s="177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72"/>
  <sheetViews>
    <sheetView zoomScale="102" zoomScaleNormal="102" zoomScalePageLayoutView="0" workbookViewId="0" topLeftCell="A25">
      <selection activeCell="I51" sqref="I51"/>
    </sheetView>
  </sheetViews>
  <sheetFormatPr defaultColWidth="9.140625" defaultRowHeight="12.75"/>
  <cols>
    <col min="1" max="1" width="2.7109375" style="0" customWidth="1"/>
    <col min="2" max="3" width="3.00390625" style="0" customWidth="1"/>
    <col min="4" max="4" width="3.28125" style="0" customWidth="1"/>
    <col min="5" max="5" width="3.8515625" style="0" customWidth="1"/>
    <col min="6" max="6" width="4.140625" style="0" customWidth="1"/>
    <col min="7" max="7" width="3.140625" style="0" customWidth="1"/>
    <col min="8" max="8" width="2.8515625" style="0" customWidth="1"/>
    <col min="9" max="9" width="4.00390625" style="1" customWidth="1"/>
    <col min="10" max="10" width="4.140625" style="0" customWidth="1"/>
    <col min="11" max="11" width="4.57421875" style="0" customWidth="1"/>
    <col min="12" max="12" width="3.28125" style="0" customWidth="1"/>
    <col min="13" max="13" width="4.140625" style="0" customWidth="1"/>
    <col min="14" max="14" width="4.421875" style="0" customWidth="1"/>
    <col min="15" max="15" width="4.140625" style="0" customWidth="1"/>
    <col min="16" max="16" width="3.140625" style="0" customWidth="1"/>
    <col min="17" max="17" width="2.8515625" style="0" customWidth="1"/>
    <col min="18" max="19" width="3.28125" style="0" customWidth="1"/>
    <col min="20" max="20" width="3.421875" style="0" customWidth="1"/>
    <col min="21" max="21" width="3.8515625" style="0" customWidth="1"/>
    <col min="22" max="22" width="2.57421875" style="0" customWidth="1"/>
    <col min="23" max="23" width="3.00390625" style="0" customWidth="1"/>
    <col min="24" max="24" width="3.7109375" style="0" customWidth="1"/>
    <col min="25" max="25" width="4.7109375" style="0" customWidth="1"/>
    <col min="26" max="26" width="11.421875" style="0" customWidth="1"/>
    <col min="27" max="27" width="0.85546875" style="0" customWidth="1"/>
  </cols>
  <sheetData>
    <row r="1" spans="20:37" ht="12.75">
      <c r="T1" s="20"/>
      <c r="U1" s="20"/>
      <c r="V1" s="20"/>
      <c r="W1" s="20"/>
      <c r="X1" s="20"/>
      <c r="Y1" s="20"/>
      <c r="Z1" s="20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1:37" ht="10.5" customHeight="1">
      <c r="A2" s="20" t="s">
        <v>69</v>
      </c>
      <c r="B2" s="20"/>
      <c r="C2" s="20"/>
      <c r="D2" s="20"/>
      <c r="E2" s="20"/>
      <c r="F2" s="20"/>
      <c r="G2" s="20"/>
      <c r="H2" s="20"/>
      <c r="T2" s="20" t="s">
        <v>190</v>
      </c>
      <c r="U2" s="20"/>
      <c r="V2" s="20"/>
      <c r="W2" s="20"/>
      <c r="X2" s="20"/>
      <c r="Y2" s="20"/>
      <c r="Z2" s="20"/>
      <c r="AB2" s="83"/>
      <c r="AC2" s="83"/>
      <c r="AD2" s="83"/>
      <c r="AE2" s="83"/>
      <c r="AF2" s="83"/>
      <c r="AG2" s="83"/>
      <c r="AH2" s="83"/>
      <c r="AI2" s="83"/>
      <c r="AJ2" s="83"/>
      <c r="AK2" s="83"/>
    </row>
    <row r="3" spans="1:37" ht="10.5" customHeight="1">
      <c r="A3" s="20" t="s">
        <v>53</v>
      </c>
      <c r="B3" s="20"/>
      <c r="C3" s="20"/>
      <c r="D3" s="20"/>
      <c r="E3" s="20"/>
      <c r="F3" s="20"/>
      <c r="G3" s="20"/>
      <c r="H3" s="20"/>
      <c r="T3" s="20" t="s">
        <v>191</v>
      </c>
      <c r="U3" s="20"/>
      <c r="V3" s="20"/>
      <c r="W3" s="20"/>
      <c r="X3" s="20"/>
      <c r="Y3" s="20"/>
      <c r="Z3" s="20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ht="10.5" customHeight="1">
      <c r="A4" s="20" t="s">
        <v>87</v>
      </c>
      <c r="B4" s="20"/>
      <c r="C4" s="20"/>
      <c r="D4" s="20"/>
      <c r="E4" s="20"/>
      <c r="F4" s="20"/>
      <c r="G4" s="20"/>
      <c r="H4" s="20"/>
      <c r="T4" s="20" t="s">
        <v>192</v>
      </c>
      <c r="U4" s="20"/>
      <c r="V4" s="20"/>
      <c r="W4" s="20"/>
      <c r="X4" s="20"/>
      <c r="Y4" s="20"/>
      <c r="Z4" s="20"/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37" ht="10.5" customHeight="1">
      <c r="A5" s="20" t="s">
        <v>54</v>
      </c>
      <c r="B5" s="20"/>
      <c r="C5" s="20"/>
      <c r="D5" s="20"/>
      <c r="E5" s="20"/>
      <c r="F5" s="20"/>
      <c r="G5" s="20"/>
      <c r="H5" s="20"/>
      <c r="K5" s="47"/>
      <c r="L5" s="23" t="s">
        <v>495</v>
      </c>
      <c r="M5" s="24"/>
      <c r="N5" s="24"/>
      <c r="O5" s="24"/>
      <c r="P5" s="24"/>
      <c r="T5" s="20" t="s">
        <v>193</v>
      </c>
      <c r="U5" s="20"/>
      <c r="V5" s="20"/>
      <c r="W5" s="20"/>
      <c r="X5" s="20"/>
      <c r="Y5" s="20"/>
      <c r="Z5" s="20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37" ht="10.5" customHeight="1">
      <c r="A6" s="20" t="s">
        <v>55</v>
      </c>
      <c r="B6" s="20"/>
      <c r="C6" s="20"/>
      <c r="D6" s="20"/>
      <c r="E6" s="20"/>
      <c r="F6" s="20"/>
      <c r="G6" s="20"/>
      <c r="H6" s="20"/>
      <c r="R6" s="20"/>
      <c r="S6" s="20"/>
      <c r="T6" s="20"/>
      <c r="U6" s="20"/>
      <c r="V6" s="20"/>
      <c r="W6" s="20"/>
      <c r="X6" s="20"/>
      <c r="Y6" s="20" t="s">
        <v>194</v>
      </c>
      <c r="Z6" s="20"/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1:37" ht="12.75">
      <c r="K7" s="1" t="s">
        <v>59</v>
      </c>
      <c r="L7" s="1"/>
      <c r="M7" s="1"/>
      <c r="N7" s="1"/>
      <c r="O7" s="1"/>
      <c r="P7" s="1"/>
      <c r="Q7" s="1"/>
      <c r="R7" s="1"/>
      <c r="S7" s="20"/>
      <c r="T7" s="20"/>
      <c r="U7" s="20"/>
      <c r="V7" s="20"/>
      <c r="W7" s="118"/>
      <c r="X7" s="20"/>
      <c r="Y7" s="20"/>
      <c r="Z7" s="20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28:37" ht="12.75"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1:37" ht="12.75">
      <c r="K9" s="24" t="s">
        <v>58</v>
      </c>
      <c r="L9" s="24"/>
      <c r="M9" s="24"/>
      <c r="N9" s="24"/>
      <c r="O9" s="24"/>
      <c r="P9" s="24"/>
      <c r="Q9" s="25"/>
      <c r="R9" s="25"/>
      <c r="S9" s="25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7" ht="10.5" customHeight="1">
      <c r="A10" s="5"/>
      <c r="B10" s="6"/>
      <c r="C10" s="18" t="s">
        <v>50</v>
      </c>
      <c r="D10" s="18"/>
      <c r="E10" s="18"/>
      <c r="F10" s="19"/>
      <c r="G10" s="19"/>
      <c r="H10" s="19"/>
      <c r="I10" s="140" t="s">
        <v>52</v>
      </c>
      <c r="J10" s="18"/>
      <c r="K10" s="18"/>
      <c r="L10" s="19"/>
      <c r="M10" s="19"/>
      <c r="N10" s="19"/>
      <c r="O10" s="19"/>
      <c r="P10" s="19"/>
      <c r="Q10" s="18" t="s">
        <v>51</v>
      </c>
      <c r="R10" s="18"/>
      <c r="S10" s="18"/>
      <c r="T10" s="19"/>
      <c r="U10" s="6"/>
      <c r="V10" s="6"/>
      <c r="W10" s="6"/>
      <c r="X10" s="6"/>
      <c r="Y10" s="6"/>
      <c r="Z10" s="9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0.5" customHeight="1">
      <c r="A11" s="11" t="s">
        <v>9</v>
      </c>
      <c r="B11" s="12" t="s">
        <v>20</v>
      </c>
      <c r="C11" s="12" t="s">
        <v>20</v>
      </c>
      <c r="D11" s="12" t="s">
        <v>17</v>
      </c>
      <c r="E11" s="12" t="s">
        <v>3</v>
      </c>
      <c r="F11" s="12" t="s">
        <v>5</v>
      </c>
      <c r="G11" s="12" t="s">
        <v>8</v>
      </c>
      <c r="H11" s="12" t="s">
        <v>10</v>
      </c>
      <c r="I11" s="144" t="s">
        <v>11</v>
      </c>
      <c r="J11" s="12" t="s">
        <v>13</v>
      </c>
      <c r="K11" s="12" t="s">
        <v>13</v>
      </c>
      <c r="L11" s="12" t="s">
        <v>0</v>
      </c>
      <c r="M11" s="12" t="s">
        <v>1</v>
      </c>
      <c r="N11" s="12" t="s">
        <v>0</v>
      </c>
      <c r="O11" s="12" t="s">
        <v>1</v>
      </c>
      <c r="P11" s="12"/>
      <c r="Q11" s="12"/>
      <c r="R11" s="12" t="s">
        <v>0</v>
      </c>
      <c r="S11" s="12" t="s">
        <v>40</v>
      </c>
      <c r="T11" s="12" t="s">
        <v>2</v>
      </c>
      <c r="U11" s="12" t="s">
        <v>41</v>
      </c>
      <c r="V11" s="12" t="s">
        <v>42</v>
      </c>
      <c r="W11" s="12" t="s">
        <v>42</v>
      </c>
      <c r="X11" s="12" t="s">
        <v>46</v>
      </c>
      <c r="Y11" s="12" t="s">
        <v>100</v>
      </c>
      <c r="Z11" s="127" t="s">
        <v>108</v>
      </c>
      <c r="AA11" s="87"/>
      <c r="AB11" s="83"/>
      <c r="AC11" s="83"/>
      <c r="AD11" s="83"/>
      <c r="AE11" s="83"/>
      <c r="AF11" s="83"/>
      <c r="AG11" s="83"/>
      <c r="AH11" s="83"/>
      <c r="AI11" s="83"/>
      <c r="AJ11" s="83"/>
      <c r="AK11" s="83"/>
    </row>
    <row r="12" spans="1:37" ht="10.5" customHeight="1">
      <c r="A12" s="14" t="s">
        <v>17</v>
      </c>
      <c r="B12" s="12" t="s">
        <v>17</v>
      </c>
      <c r="C12" s="12" t="s">
        <v>22</v>
      </c>
      <c r="D12" s="12" t="s">
        <v>56</v>
      </c>
      <c r="E12" s="12" t="s">
        <v>25</v>
      </c>
      <c r="F12" s="12" t="s">
        <v>6</v>
      </c>
      <c r="G12" s="12" t="s">
        <v>9</v>
      </c>
      <c r="H12" s="12" t="s">
        <v>9</v>
      </c>
      <c r="I12" s="144" t="s">
        <v>110</v>
      </c>
      <c r="J12" s="12" t="s">
        <v>14</v>
      </c>
      <c r="K12" s="12" t="s">
        <v>15</v>
      </c>
      <c r="L12" s="12" t="s">
        <v>29</v>
      </c>
      <c r="M12" s="12" t="s">
        <v>29</v>
      </c>
      <c r="N12" s="12" t="s">
        <v>33</v>
      </c>
      <c r="O12" s="12" t="s">
        <v>33</v>
      </c>
      <c r="P12" s="12" t="s">
        <v>5</v>
      </c>
      <c r="Q12" s="12" t="s">
        <v>5</v>
      </c>
      <c r="R12" s="12" t="s">
        <v>38</v>
      </c>
      <c r="S12" s="12"/>
      <c r="T12" s="12" t="s">
        <v>38</v>
      </c>
      <c r="U12" s="12" t="s">
        <v>40</v>
      </c>
      <c r="V12" s="12" t="s">
        <v>43</v>
      </c>
      <c r="W12" s="12" t="s">
        <v>43</v>
      </c>
      <c r="X12" s="12" t="s">
        <v>47</v>
      </c>
      <c r="Y12" s="12" t="s">
        <v>101</v>
      </c>
      <c r="Z12" s="93"/>
      <c r="AA12" s="87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0.5" customHeight="1">
      <c r="A13" s="14" t="s">
        <v>18</v>
      </c>
      <c r="B13" s="12" t="s">
        <v>21</v>
      </c>
      <c r="C13" s="12" t="s">
        <v>23</v>
      </c>
      <c r="D13" s="12" t="s">
        <v>57</v>
      </c>
      <c r="E13" s="12" t="s">
        <v>4</v>
      </c>
      <c r="F13" s="12" t="s">
        <v>7</v>
      </c>
      <c r="G13" s="12" t="s">
        <v>9</v>
      </c>
      <c r="H13" s="12" t="s">
        <v>9</v>
      </c>
      <c r="I13" s="144" t="s">
        <v>26</v>
      </c>
      <c r="J13" s="12" t="s">
        <v>15</v>
      </c>
      <c r="K13" s="12" t="s">
        <v>27</v>
      </c>
      <c r="L13" s="12" t="s">
        <v>30</v>
      </c>
      <c r="M13" s="12" t="s">
        <v>30</v>
      </c>
      <c r="N13" s="12" t="s">
        <v>34</v>
      </c>
      <c r="O13" s="12" t="s">
        <v>34</v>
      </c>
      <c r="P13" s="12" t="s">
        <v>36</v>
      </c>
      <c r="Q13" s="12" t="s">
        <v>37</v>
      </c>
      <c r="R13" s="12" t="s">
        <v>39</v>
      </c>
      <c r="S13" s="12"/>
      <c r="T13" s="12" t="s">
        <v>39</v>
      </c>
      <c r="V13" s="12" t="s">
        <v>44</v>
      </c>
      <c r="W13" s="12" t="s">
        <v>45</v>
      </c>
      <c r="X13" s="12" t="s">
        <v>48</v>
      </c>
      <c r="Y13" s="12" t="s">
        <v>0</v>
      </c>
      <c r="Z13" s="93"/>
      <c r="AA13" s="87"/>
      <c r="AB13" s="83"/>
      <c r="AC13" s="83"/>
      <c r="AD13" s="83"/>
      <c r="AE13" s="83"/>
      <c r="AF13" s="83"/>
      <c r="AG13" s="83"/>
      <c r="AH13" s="83"/>
      <c r="AI13" s="83"/>
      <c r="AJ13" s="83"/>
      <c r="AK13" s="83"/>
    </row>
    <row r="14" spans="1:37" ht="10.5" customHeight="1">
      <c r="A14" s="14" t="s">
        <v>19</v>
      </c>
      <c r="B14" s="12" t="s">
        <v>24</v>
      </c>
      <c r="C14" s="12" t="s">
        <v>24</v>
      </c>
      <c r="D14" s="12"/>
      <c r="E14" s="12"/>
      <c r="F14" s="12" t="s">
        <v>24</v>
      </c>
      <c r="G14" s="12"/>
      <c r="H14" s="12"/>
      <c r="I14" s="144"/>
      <c r="J14" s="12" t="s">
        <v>16</v>
      </c>
      <c r="K14" s="12" t="s">
        <v>109</v>
      </c>
      <c r="L14" s="12" t="s">
        <v>31</v>
      </c>
      <c r="M14" s="12" t="s">
        <v>31</v>
      </c>
      <c r="N14" s="12" t="s">
        <v>35</v>
      </c>
      <c r="O14" s="12" t="s">
        <v>35</v>
      </c>
      <c r="P14" s="12"/>
      <c r="Q14" s="12"/>
      <c r="R14" s="12"/>
      <c r="S14" s="12"/>
      <c r="U14" s="12"/>
      <c r="V14" s="12" t="s">
        <v>32</v>
      </c>
      <c r="W14" s="12" t="s">
        <v>32</v>
      </c>
      <c r="X14" s="12" t="s">
        <v>49</v>
      </c>
      <c r="Y14" s="12" t="s">
        <v>102</v>
      </c>
      <c r="Z14" s="93"/>
      <c r="AA14" s="87"/>
      <c r="AB14" s="83"/>
      <c r="AC14" s="83"/>
      <c r="AD14" s="83"/>
      <c r="AE14" s="83"/>
      <c r="AF14" s="83"/>
      <c r="AG14" s="83"/>
      <c r="AH14" s="83"/>
      <c r="AI14" s="83"/>
      <c r="AJ14" s="83"/>
      <c r="AK14" s="83"/>
    </row>
    <row r="15" spans="1:37" ht="10.5" customHeight="1">
      <c r="A15" s="15"/>
      <c r="B15" s="16"/>
      <c r="C15" s="16"/>
      <c r="D15" s="16"/>
      <c r="E15" s="16"/>
      <c r="F15" s="16"/>
      <c r="G15" s="16"/>
      <c r="H15" s="16"/>
      <c r="I15" s="145"/>
      <c r="J15" s="16"/>
      <c r="K15" s="16" t="s">
        <v>16</v>
      </c>
      <c r="L15" s="16" t="s">
        <v>32</v>
      </c>
      <c r="M15" s="16" t="s">
        <v>32</v>
      </c>
      <c r="N15" s="16"/>
      <c r="O15" s="38"/>
      <c r="P15" s="16"/>
      <c r="Q15" s="16"/>
      <c r="R15" s="16"/>
      <c r="S15" s="16"/>
      <c r="T15" s="38"/>
      <c r="U15" s="16"/>
      <c r="V15" s="16"/>
      <c r="W15" s="16"/>
      <c r="X15" s="16" t="s">
        <v>24</v>
      </c>
      <c r="Y15" s="157"/>
      <c r="Z15" s="15"/>
      <c r="AA15" s="87"/>
      <c r="AB15" s="83"/>
      <c r="AC15" s="83"/>
      <c r="AD15" s="83"/>
      <c r="AE15" s="83"/>
      <c r="AF15" s="83"/>
      <c r="AG15" s="83"/>
      <c r="AH15" s="83"/>
      <c r="AI15" s="83"/>
      <c r="AJ15" s="83"/>
      <c r="AK15" s="83"/>
    </row>
    <row r="16" spans="1:37" ht="10.5" customHeight="1">
      <c r="A16" s="8">
        <v>1</v>
      </c>
      <c r="B16" s="50">
        <v>63</v>
      </c>
      <c r="C16" s="50">
        <v>43</v>
      </c>
      <c r="D16" s="51">
        <v>53</v>
      </c>
      <c r="E16" s="50">
        <v>-3</v>
      </c>
      <c r="F16" s="50">
        <v>49</v>
      </c>
      <c r="G16" s="51">
        <v>12</v>
      </c>
      <c r="H16" s="51">
        <v>0</v>
      </c>
      <c r="I16" s="51">
        <v>0</v>
      </c>
      <c r="J16" s="50">
        <v>0</v>
      </c>
      <c r="K16" s="50">
        <v>0</v>
      </c>
      <c r="L16" s="50">
        <v>92</v>
      </c>
      <c r="M16" s="50">
        <v>30</v>
      </c>
      <c r="N16" s="50">
        <v>3047</v>
      </c>
      <c r="O16" s="50">
        <v>3033</v>
      </c>
      <c r="P16" s="50">
        <v>1</v>
      </c>
      <c r="Q16" s="50">
        <v>2</v>
      </c>
      <c r="R16" s="50">
        <v>17</v>
      </c>
      <c r="S16" s="50" t="s">
        <v>99</v>
      </c>
      <c r="T16" s="50">
        <v>2.2</v>
      </c>
      <c r="U16" s="53" t="s">
        <v>113</v>
      </c>
      <c r="V16" s="50">
        <v>0</v>
      </c>
      <c r="W16" s="50">
        <v>0</v>
      </c>
      <c r="X16" s="54">
        <v>63.9</v>
      </c>
      <c r="Y16" s="53">
        <v>610</v>
      </c>
      <c r="Z16" s="17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0.5" customHeight="1">
      <c r="A17" s="8">
        <v>2</v>
      </c>
      <c r="B17" s="55">
        <v>63</v>
      </c>
      <c r="C17" s="50">
        <v>40</v>
      </c>
      <c r="D17" s="51">
        <v>52</v>
      </c>
      <c r="E17" s="50">
        <v>-2</v>
      </c>
      <c r="F17" s="50">
        <v>50</v>
      </c>
      <c r="G17" s="51">
        <v>13</v>
      </c>
      <c r="H17" s="51">
        <v>0</v>
      </c>
      <c r="I17" s="51">
        <v>0</v>
      </c>
      <c r="J17" s="50">
        <v>0</v>
      </c>
      <c r="K17" s="50">
        <v>0</v>
      </c>
      <c r="L17" s="50">
        <v>88</v>
      </c>
      <c r="M17" s="50">
        <v>45</v>
      </c>
      <c r="N17" s="50">
        <v>3053</v>
      </c>
      <c r="O17" s="50">
        <v>3032</v>
      </c>
      <c r="P17" s="50">
        <v>1</v>
      </c>
      <c r="Q17" s="50">
        <v>6</v>
      </c>
      <c r="R17" s="50">
        <v>18</v>
      </c>
      <c r="S17" s="50" t="s">
        <v>99</v>
      </c>
      <c r="T17" s="50">
        <v>3.1</v>
      </c>
      <c r="U17" s="53" t="s">
        <v>113</v>
      </c>
      <c r="V17" s="50">
        <v>0</v>
      </c>
      <c r="W17" s="50">
        <v>0</v>
      </c>
      <c r="X17" s="54">
        <v>61.3</v>
      </c>
      <c r="Y17" s="53">
        <v>680</v>
      </c>
      <c r="Z17" s="96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</row>
    <row r="18" spans="1:37" ht="10.5" customHeight="1">
      <c r="A18" s="8">
        <v>3</v>
      </c>
      <c r="B18" s="50">
        <v>60</v>
      </c>
      <c r="C18" s="50">
        <v>43</v>
      </c>
      <c r="D18" s="51">
        <v>52</v>
      </c>
      <c r="E18" s="50">
        <v>-2</v>
      </c>
      <c r="F18" s="50">
        <v>48</v>
      </c>
      <c r="G18" s="51">
        <v>13</v>
      </c>
      <c r="H18" s="51">
        <v>0</v>
      </c>
      <c r="I18" s="51">
        <v>0</v>
      </c>
      <c r="J18" s="50">
        <v>0</v>
      </c>
      <c r="K18" s="50">
        <v>0</v>
      </c>
      <c r="L18" s="50">
        <v>88</v>
      </c>
      <c r="M18" s="50">
        <v>47</v>
      </c>
      <c r="N18" s="50">
        <v>3037</v>
      </c>
      <c r="O18" s="50">
        <v>3021</v>
      </c>
      <c r="P18" s="50">
        <v>2</v>
      </c>
      <c r="Q18" s="50">
        <v>3</v>
      </c>
      <c r="R18" s="50">
        <v>22</v>
      </c>
      <c r="S18" s="50" t="s">
        <v>113</v>
      </c>
      <c r="T18" s="50">
        <v>3.7</v>
      </c>
      <c r="U18" s="53" t="s">
        <v>113</v>
      </c>
      <c r="V18" s="50">
        <v>0</v>
      </c>
      <c r="W18" s="31">
        <v>6</v>
      </c>
      <c r="X18" s="54">
        <v>61</v>
      </c>
      <c r="Y18" s="53">
        <v>620</v>
      </c>
      <c r="Z18" s="96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0.5" customHeight="1">
      <c r="A19" s="8">
        <v>4</v>
      </c>
      <c r="B19" s="31">
        <v>58</v>
      </c>
      <c r="C19" s="50">
        <v>42</v>
      </c>
      <c r="D19" s="51">
        <v>50</v>
      </c>
      <c r="E19" s="50">
        <v>-3</v>
      </c>
      <c r="F19" s="50">
        <v>51</v>
      </c>
      <c r="G19" s="51">
        <v>15</v>
      </c>
      <c r="H19" s="51">
        <v>0</v>
      </c>
      <c r="I19" s="51">
        <v>0</v>
      </c>
      <c r="J19" s="50">
        <v>0</v>
      </c>
      <c r="K19" s="50">
        <v>0</v>
      </c>
      <c r="L19" s="50">
        <v>96</v>
      </c>
      <c r="M19" s="50">
        <v>58</v>
      </c>
      <c r="N19" s="50">
        <v>3031</v>
      </c>
      <c r="O19" s="50">
        <v>3019</v>
      </c>
      <c r="P19" s="50">
        <v>2</v>
      </c>
      <c r="Q19" s="50">
        <v>8</v>
      </c>
      <c r="R19" s="50">
        <v>10</v>
      </c>
      <c r="S19" s="50" t="s">
        <v>112</v>
      </c>
      <c r="T19" s="54">
        <v>1.7</v>
      </c>
      <c r="U19" s="56" t="s">
        <v>304</v>
      </c>
      <c r="V19" s="50">
        <v>7</v>
      </c>
      <c r="W19" s="50">
        <v>6</v>
      </c>
      <c r="X19" s="50">
        <v>61.7</v>
      </c>
      <c r="Y19" s="58">
        <v>740</v>
      </c>
      <c r="Z19" s="96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spans="1:37" ht="10.5" customHeight="1">
      <c r="A20" s="8">
        <v>5</v>
      </c>
      <c r="B20" s="55">
        <v>64</v>
      </c>
      <c r="C20" s="50">
        <v>46</v>
      </c>
      <c r="D20" s="51">
        <v>55</v>
      </c>
      <c r="E20" s="50">
        <v>2</v>
      </c>
      <c r="F20" s="50">
        <v>55</v>
      </c>
      <c r="G20" s="51">
        <v>10</v>
      </c>
      <c r="H20" s="51">
        <v>0</v>
      </c>
      <c r="I20" s="50">
        <v>0</v>
      </c>
      <c r="J20" s="50">
        <v>0</v>
      </c>
      <c r="K20" s="50">
        <v>0</v>
      </c>
      <c r="L20" s="50">
        <v>95</v>
      </c>
      <c r="M20" s="50">
        <v>60</v>
      </c>
      <c r="N20" s="50">
        <v>3023</v>
      </c>
      <c r="O20" s="50">
        <v>3011</v>
      </c>
      <c r="P20" s="50" t="s">
        <v>10</v>
      </c>
      <c r="Q20" s="50" t="s">
        <v>10</v>
      </c>
      <c r="R20" s="50">
        <v>10</v>
      </c>
      <c r="S20" s="50" t="s">
        <v>127</v>
      </c>
      <c r="T20" s="54">
        <v>0.9</v>
      </c>
      <c r="U20" s="53" t="s">
        <v>297</v>
      </c>
      <c r="V20" s="50">
        <v>9</v>
      </c>
      <c r="W20" s="50">
        <v>1</v>
      </c>
      <c r="X20" s="57">
        <v>62.1</v>
      </c>
      <c r="Y20" s="53">
        <v>860</v>
      </c>
      <c r="Z20" s="96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0.5" customHeight="1">
      <c r="A21" s="8">
        <v>6</v>
      </c>
      <c r="B21" s="50">
        <v>71</v>
      </c>
      <c r="C21" s="50">
        <v>54</v>
      </c>
      <c r="D21" s="51">
        <v>63</v>
      </c>
      <c r="E21" s="50">
        <v>11</v>
      </c>
      <c r="F21" s="50">
        <v>54</v>
      </c>
      <c r="G21" s="51">
        <v>2</v>
      </c>
      <c r="H21" s="51">
        <v>0</v>
      </c>
      <c r="I21" s="50">
        <v>0</v>
      </c>
      <c r="J21" s="50">
        <v>0</v>
      </c>
      <c r="K21" s="50">
        <v>0</v>
      </c>
      <c r="L21" s="50">
        <v>85</v>
      </c>
      <c r="M21" s="50">
        <v>54</v>
      </c>
      <c r="N21" s="50">
        <v>3014</v>
      </c>
      <c r="O21" s="50">
        <v>3003</v>
      </c>
      <c r="P21" s="50" t="s">
        <v>10</v>
      </c>
      <c r="Q21" s="50" t="s">
        <v>10</v>
      </c>
      <c r="R21" s="50">
        <v>12</v>
      </c>
      <c r="S21" s="50" t="s">
        <v>111</v>
      </c>
      <c r="T21" s="50">
        <v>0.6</v>
      </c>
      <c r="U21" s="53" t="s">
        <v>111</v>
      </c>
      <c r="V21" s="50">
        <v>10</v>
      </c>
      <c r="W21" s="50">
        <v>3</v>
      </c>
      <c r="X21" s="54">
        <v>65.8</v>
      </c>
      <c r="Y21" s="53">
        <v>830</v>
      </c>
      <c r="Z21" s="96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spans="1:37" ht="10.5" customHeight="1">
      <c r="A22" s="8">
        <v>7</v>
      </c>
      <c r="B22" s="50">
        <v>62</v>
      </c>
      <c r="C22" s="50">
        <v>41</v>
      </c>
      <c r="D22" s="51">
        <v>52</v>
      </c>
      <c r="E22" s="50">
        <v>0</v>
      </c>
      <c r="F22" s="50">
        <v>58</v>
      </c>
      <c r="G22" s="51">
        <v>13</v>
      </c>
      <c r="H22" s="51">
        <v>0</v>
      </c>
      <c r="I22" s="50">
        <v>0</v>
      </c>
      <c r="J22" s="50">
        <v>0</v>
      </c>
      <c r="K22" s="50">
        <v>0</v>
      </c>
      <c r="L22" s="50">
        <v>98</v>
      </c>
      <c r="M22" s="50">
        <v>44</v>
      </c>
      <c r="N22" s="50">
        <v>3023</v>
      </c>
      <c r="O22" s="50">
        <v>2994</v>
      </c>
      <c r="P22" s="50" t="s">
        <v>10</v>
      </c>
      <c r="Q22" s="50" t="s">
        <v>10</v>
      </c>
      <c r="R22" s="50">
        <v>15</v>
      </c>
      <c r="S22" s="50" t="s">
        <v>127</v>
      </c>
      <c r="T22" s="54">
        <v>1.3</v>
      </c>
      <c r="U22" s="59" t="s">
        <v>23</v>
      </c>
      <c r="V22" s="50">
        <v>1</v>
      </c>
      <c r="W22" s="50">
        <v>10</v>
      </c>
      <c r="X22" s="50">
        <v>61.9</v>
      </c>
      <c r="Y22" s="53">
        <v>610</v>
      </c>
      <c r="Z22" s="198" t="s">
        <v>479</v>
      </c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0.5" customHeight="1">
      <c r="A23" s="8">
        <v>8</v>
      </c>
      <c r="B23" s="50">
        <v>65</v>
      </c>
      <c r="C23" s="50">
        <v>52</v>
      </c>
      <c r="D23" s="51">
        <v>59</v>
      </c>
      <c r="E23" s="50">
        <v>7</v>
      </c>
      <c r="F23" s="50">
        <v>53</v>
      </c>
      <c r="G23" s="51">
        <v>6</v>
      </c>
      <c r="H23" s="51">
        <v>0</v>
      </c>
      <c r="I23" s="50">
        <v>0.47</v>
      </c>
      <c r="J23" s="50">
        <v>0</v>
      </c>
      <c r="K23" s="50">
        <v>0</v>
      </c>
      <c r="L23" s="50">
        <v>99</v>
      </c>
      <c r="M23" s="50">
        <v>60</v>
      </c>
      <c r="N23" s="50">
        <v>3013</v>
      </c>
      <c r="O23" s="50">
        <v>2978</v>
      </c>
      <c r="P23" s="50">
        <v>9</v>
      </c>
      <c r="Q23" s="50" t="s">
        <v>10</v>
      </c>
      <c r="R23" s="50">
        <v>20</v>
      </c>
      <c r="S23" s="50" t="s">
        <v>293</v>
      </c>
      <c r="T23" s="54">
        <v>3.2</v>
      </c>
      <c r="U23" s="53" t="s">
        <v>75</v>
      </c>
      <c r="V23" s="50">
        <v>8</v>
      </c>
      <c r="W23" s="50">
        <v>10</v>
      </c>
      <c r="X23" s="54">
        <v>61.5</v>
      </c>
      <c r="Y23" s="53">
        <v>800</v>
      </c>
      <c r="Z23" s="96" t="s">
        <v>496</v>
      </c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</row>
    <row r="24" spans="1:37" ht="10.5" customHeight="1">
      <c r="A24" s="8">
        <v>9</v>
      </c>
      <c r="B24" s="50">
        <v>57</v>
      </c>
      <c r="C24" s="50">
        <v>43</v>
      </c>
      <c r="D24" s="51">
        <v>50</v>
      </c>
      <c r="E24" s="50">
        <v>0</v>
      </c>
      <c r="F24" s="50">
        <v>47</v>
      </c>
      <c r="G24" s="51">
        <v>15</v>
      </c>
      <c r="H24" s="51">
        <v>0</v>
      </c>
      <c r="I24" s="50">
        <v>0</v>
      </c>
      <c r="J24" s="51">
        <v>0</v>
      </c>
      <c r="K24" s="50">
        <v>0</v>
      </c>
      <c r="L24" s="50">
        <v>97</v>
      </c>
      <c r="M24" s="50">
        <v>65</v>
      </c>
      <c r="N24" s="50">
        <v>3029</v>
      </c>
      <c r="O24" s="50">
        <v>3012</v>
      </c>
      <c r="P24" s="50" t="s">
        <v>10</v>
      </c>
      <c r="Q24" s="50" t="s">
        <v>10</v>
      </c>
      <c r="R24" s="50">
        <v>20</v>
      </c>
      <c r="S24" s="50" t="s">
        <v>99</v>
      </c>
      <c r="T24" s="50">
        <v>0.8</v>
      </c>
      <c r="U24" s="53" t="s">
        <v>293</v>
      </c>
      <c r="V24" s="50">
        <v>0</v>
      </c>
      <c r="W24" s="60">
        <v>10</v>
      </c>
      <c r="X24" s="54">
        <v>59.2</v>
      </c>
      <c r="Y24" s="53">
        <v>620</v>
      </c>
      <c r="Z24" s="96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0.5" customHeight="1">
      <c r="A25" s="8">
        <v>10</v>
      </c>
      <c r="B25" s="50">
        <v>74</v>
      </c>
      <c r="C25" s="50">
        <v>45</v>
      </c>
      <c r="D25" s="51">
        <v>60</v>
      </c>
      <c r="E25" s="50">
        <v>9</v>
      </c>
      <c r="F25" s="50">
        <v>68</v>
      </c>
      <c r="G25" s="51">
        <v>5</v>
      </c>
      <c r="H25" s="51">
        <v>0</v>
      </c>
      <c r="I25" s="51">
        <v>0</v>
      </c>
      <c r="J25" s="50">
        <v>0</v>
      </c>
      <c r="K25" s="50">
        <v>0</v>
      </c>
      <c r="L25" s="50">
        <v>92</v>
      </c>
      <c r="M25" s="50">
        <v>47</v>
      </c>
      <c r="N25" s="50">
        <v>3019</v>
      </c>
      <c r="O25" s="50">
        <v>2966</v>
      </c>
      <c r="P25" s="50">
        <v>3</v>
      </c>
      <c r="Q25" s="50">
        <v>7</v>
      </c>
      <c r="R25" s="50">
        <v>22</v>
      </c>
      <c r="S25" s="50" t="s">
        <v>300</v>
      </c>
      <c r="T25" s="50">
        <v>4.2</v>
      </c>
      <c r="U25" s="53" t="s">
        <v>300</v>
      </c>
      <c r="V25" s="50">
        <v>4</v>
      </c>
      <c r="W25" s="50">
        <v>9</v>
      </c>
      <c r="X25" s="54">
        <v>62.8</v>
      </c>
      <c r="Y25" s="53">
        <v>610</v>
      </c>
      <c r="Z25" s="96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</row>
    <row r="26" spans="1:37" ht="10.5" customHeight="1">
      <c r="A26" s="8">
        <v>11</v>
      </c>
      <c r="B26" s="50">
        <v>86</v>
      </c>
      <c r="C26" s="50">
        <v>60</v>
      </c>
      <c r="D26" s="51">
        <v>73</v>
      </c>
      <c r="E26" s="50">
        <v>21</v>
      </c>
      <c r="F26" s="50">
        <v>71</v>
      </c>
      <c r="G26" s="51">
        <v>0</v>
      </c>
      <c r="H26" s="51">
        <v>8</v>
      </c>
      <c r="I26" s="50">
        <v>0</v>
      </c>
      <c r="J26" s="50">
        <v>0</v>
      </c>
      <c r="K26" s="50">
        <v>0</v>
      </c>
      <c r="L26" s="50">
        <v>87</v>
      </c>
      <c r="M26" s="50">
        <v>39</v>
      </c>
      <c r="N26" s="50">
        <v>2966</v>
      </c>
      <c r="O26" s="50">
        <v>2929</v>
      </c>
      <c r="P26" s="50">
        <v>1</v>
      </c>
      <c r="Q26" s="50">
        <v>4</v>
      </c>
      <c r="R26" s="50">
        <v>22</v>
      </c>
      <c r="S26" s="50" t="s">
        <v>295</v>
      </c>
      <c r="T26" s="54">
        <v>3.3</v>
      </c>
      <c r="U26" s="53" t="s">
        <v>300</v>
      </c>
      <c r="V26" s="50">
        <v>0</v>
      </c>
      <c r="W26" s="50">
        <v>0</v>
      </c>
      <c r="X26" s="54">
        <v>68.4</v>
      </c>
      <c r="Y26" s="53">
        <v>560</v>
      </c>
      <c r="Z26" s="96" t="s">
        <v>497</v>
      </c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0.5" customHeight="1">
      <c r="A27" s="8">
        <v>12</v>
      </c>
      <c r="B27" s="50">
        <v>71</v>
      </c>
      <c r="C27" s="50">
        <v>47</v>
      </c>
      <c r="D27" s="51">
        <v>59</v>
      </c>
      <c r="E27" s="50">
        <v>9</v>
      </c>
      <c r="F27" s="50">
        <v>48</v>
      </c>
      <c r="G27" s="51">
        <v>6</v>
      </c>
      <c r="H27" s="51">
        <v>0</v>
      </c>
      <c r="I27" s="50">
        <v>0.03</v>
      </c>
      <c r="J27" s="50">
        <v>0</v>
      </c>
      <c r="K27" s="50">
        <v>0</v>
      </c>
      <c r="L27" s="50">
        <v>89</v>
      </c>
      <c r="M27" s="50">
        <v>43</v>
      </c>
      <c r="N27" s="50">
        <v>2968</v>
      </c>
      <c r="O27" s="50">
        <v>2937</v>
      </c>
      <c r="P27" s="50">
        <v>4</v>
      </c>
      <c r="Q27" s="50">
        <v>5</v>
      </c>
      <c r="R27" s="50">
        <v>33</v>
      </c>
      <c r="S27" s="50" t="s">
        <v>293</v>
      </c>
      <c r="T27" s="54">
        <v>5.6</v>
      </c>
      <c r="U27" s="53" t="s">
        <v>75</v>
      </c>
      <c r="V27" s="50">
        <v>0</v>
      </c>
      <c r="W27" s="50">
        <v>10</v>
      </c>
      <c r="X27" s="50">
        <v>57.4</v>
      </c>
      <c r="Y27" s="53">
        <v>150</v>
      </c>
      <c r="Z27" s="96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</row>
    <row r="28" spans="1:37" ht="10.5" customHeight="1">
      <c r="A28" s="8">
        <v>13</v>
      </c>
      <c r="B28" s="50">
        <v>60</v>
      </c>
      <c r="C28" s="50">
        <v>42</v>
      </c>
      <c r="D28" s="51">
        <v>51</v>
      </c>
      <c r="E28" s="50">
        <v>1</v>
      </c>
      <c r="F28" s="50">
        <v>43</v>
      </c>
      <c r="G28" s="51">
        <v>14</v>
      </c>
      <c r="H28" s="51">
        <v>0</v>
      </c>
      <c r="I28" s="50">
        <v>0</v>
      </c>
      <c r="J28" s="50">
        <v>0</v>
      </c>
      <c r="K28" s="50">
        <v>0</v>
      </c>
      <c r="L28" s="50">
        <v>91</v>
      </c>
      <c r="M28" s="50">
        <v>46</v>
      </c>
      <c r="N28" s="50">
        <v>2992</v>
      </c>
      <c r="O28" s="50">
        <v>2968</v>
      </c>
      <c r="P28" s="50">
        <v>5</v>
      </c>
      <c r="Q28" s="50">
        <v>1</v>
      </c>
      <c r="R28" s="50">
        <v>17</v>
      </c>
      <c r="S28" s="50" t="s">
        <v>293</v>
      </c>
      <c r="T28" s="50">
        <v>2.3</v>
      </c>
      <c r="U28" s="53" t="s">
        <v>293</v>
      </c>
      <c r="V28" s="50">
        <v>7</v>
      </c>
      <c r="W28" s="50">
        <v>0</v>
      </c>
      <c r="X28" s="54">
        <v>59.5</v>
      </c>
      <c r="Y28" s="53">
        <v>760</v>
      </c>
      <c r="Z28" s="96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0.5" customHeight="1">
      <c r="A29" s="8">
        <v>14</v>
      </c>
      <c r="B29" s="50">
        <v>69</v>
      </c>
      <c r="C29" s="50">
        <v>38</v>
      </c>
      <c r="D29" s="51">
        <v>54</v>
      </c>
      <c r="E29" s="50">
        <v>4</v>
      </c>
      <c r="F29" s="50">
        <v>55</v>
      </c>
      <c r="G29" s="51">
        <v>11</v>
      </c>
      <c r="H29" s="51">
        <v>0</v>
      </c>
      <c r="I29" s="50">
        <v>0</v>
      </c>
      <c r="J29" s="50">
        <v>0</v>
      </c>
      <c r="K29" s="50">
        <v>0</v>
      </c>
      <c r="L29" s="50">
        <v>98</v>
      </c>
      <c r="M29" s="50">
        <v>30</v>
      </c>
      <c r="N29" s="50">
        <v>2998</v>
      </c>
      <c r="O29" s="50">
        <v>2987</v>
      </c>
      <c r="P29" s="50" t="s">
        <v>10</v>
      </c>
      <c r="Q29" s="50"/>
      <c r="R29" s="50">
        <v>18</v>
      </c>
      <c r="S29" s="50" t="s">
        <v>293</v>
      </c>
      <c r="T29" s="54"/>
      <c r="U29" s="53"/>
      <c r="V29" s="50">
        <v>3</v>
      </c>
      <c r="W29" s="50">
        <v>0</v>
      </c>
      <c r="X29" s="54">
        <v>58.5</v>
      </c>
      <c r="Y29" s="53">
        <v>560</v>
      </c>
      <c r="Z29" s="96" t="s">
        <v>499</v>
      </c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37" ht="10.5" customHeight="1">
      <c r="A30" s="8">
        <v>15</v>
      </c>
      <c r="B30" s="50">
        <v>57</v>
      </c>
      <c r="C30" s="50">
        <v>43</v>
      </c>
      <c r="D30" s="51">
        <v>50</v>
      </c>
      <c r="E30" s="50">
        <v>2</v>
      </c>
      <c r="F30" s="50">
        <v>44</v>
      </c>
      <c r="G30" s="51">
        <v>15</v>
      </c>
      <c r="H30" s="51">
        <v>0</v>
      </c>
      <c r="I30" s="51">
        <v>0</v>
      </c>
      <c r="J30" s="50">
        <v>0</v>
      </c>
      <c r="K30" s="50">
        <v>0</v>
      </c>
      <c r="L30" s="50"/>
      <c r="M30" s="50"/>
      <c r="N30" s="50">
        <v>3022</v>
      </c>
      <c r="O30" s="50">
        <v>2990</v>
      </c>
      <c r="P30" s="50"/>
      <c r="Q30" s="50"/>
      <c r="R30" s="50"/>
      <c r="S30" s="50"/>
      <c r="T30" s="54"/>
      <c r="U30" s="50"/>
      <c r="V30" s="50">
        <v>1</v>
      </c>
      <c r="W30" s="50">
        <v>0</v>
      </c>
      <c r="X30" s="54">
        <v>57.4</v>
      </c>
      <c r="Y30" s="53">
        <v>570</v>
      </c>
      <c r="Z30" s="96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0.5" customHeight="1">
      <c r="A31" s="8">
        <v>16</v>
      </c>
      <c r="B31" s="50">
        <v>48</v>
      </c>
      <c r="C31" s="50">
        <v>31</v>
      </c>
      <c r="D31" s="51">
        <v>40</v>
      </c>
      <c r="E31" s="50">
        <v>-8</v>
      </c>
      <c r="F31" s="50">
        <v>31</v>
      </c>
      <c r="G31" s="51">
        <v>25</v>
      </c>
      <c r="H31" s="51">
        <v>0</v>
      </c>
      <c r="I31" s="50">
        <v>0</v>
      </c>
      <c r="J31" s="50">
        <v>0</v>
      </c>
      <c r="K31" s="50">
        <v>0</v>
      </c>
      <c r="L31" s="50"/>
      <c r="M31" s="50"/>
      <c r="N31" s="50">
        <v>3038</v>
      </c>
      <c r="O31" s="50">
        <v>3023</v>
      </c>
      <c r="P31" s="50"/>
      <c r="Q31" s="50"/>
      <c r="R31" s="50"/>
      <c r="S31" s="50"/>
      <c r="T31" s="50"/>
      <c r="U31" s="53"/>
      <c r="V31" s="50">
        <v>0</v>
      </c>
      <c r="W31" s="50">
        <v>0</v>
      </c>
      <c r="X31" s="50">
        <v>50.7</v>
      </c>
      <c r="Y31" s="61"/>
      <c r="Z31" s="9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</row>
    <row r="32" spans="1:37" ht="10.5" customHeight="1">
      <c r="A32" s="8">
        <v>17</v>
      </c>
      <c r="B32" s="50">
        <v>56</v>
      </c>
      <c r="C32" s="60">
        <v>28</v>
      </c>
      <c r="D32" s="51">
        <v>42</v>
      </c>
      <c r="E32" s="60">
        <v>-7</v>
      </c>
      <c r="F32" s="60">
        <v>40</v>
      </c>
      <c r="G32" s="51">
        <v>23</v>
      </c>
      <c r="H32" s="51">
        <v>0</v>
      </c>
      <c r="I32" s="60">
        <v>0</v>
      </c>
      <c r="J32" s="60">
        <v>0</v>
      </c>
      <c r="K32" s="60">
        <v>0</v>
      </c>
      <c r="L32" s="50">
        <v>94</v>
      </c>
      <c r="M32" s="50">
        <v>38</v>
      </c>
      <c r="N32" s="60">
        <v>3044</v>
      </c>
      <c r="O32" s="60">
        <v>3031</v>
      </c>
      <c r="P32" s="60" t="s">
        <v>10</v>
      </c>
      <c r="Q32" s="60">
        <v>1</v>
      </c>
      <c r="R32" s="60">
        <v>13</v>
      </c>
      <c r="S32" s="60" t="s">
        <v>293</v>
      </c>
      <c r="T32" s="60"/>
      <c r="U32" s="61"/>
      <c r="V32" s="60">
        <v>0</v>
      </c>
      <c r="W32" s="60">
        <v>0</v>
      </c>
      <c r="X32" s="62">
        <v>54.9</v>
      </c>
      <c r="Y32" s="61">
        <v>540</v>
      </c>
      <c r="Z32" s="96" t="s">
        <v>500</v>
      </c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0.5" customHeight="1">
      <c r="A33" s="8">
        <v>18</v>
      </c>
      <c r="B33" s="50">
        <v>64</v>
      </c>
      <c r="C33" s="60">
        <v>36</v>
      </c>
      <c r="D33" s="51">
        <v>50</v>
      </c>
      <c r="E33" s="60">
        <v>3</v>
      </c>
      <c r="F33" s="60">
        <v>55</v>
      </c>
      <c r="G33" s="51">
        <v>15</v>
      </c>
      <c r="H33" s="51">
        <v>0</v>
      </c>
      <c r="I33" s="66">
        <v>0</v>
      </c>
      <c r="J33" s="60">
        <v>0</v>
      </c>
      <c r="K33" s="60">
        <v>0</v>
      </c>
      <c r="L33" s="50">
        <v>89</v>
      </c>
      <c r="M33" s="50">
        <v>27</v>
      </c>
      <c r="N33" s="60">
        <v>3038</v>
      </c>
      <c r="O33" s="60">
        <v>2994</v>
      </c>
      <c r="P33" s="60" t="s">
        <v>10</v>
      </c>
      <c r="Q33" s="60">
        <v>4</v>
      </c>
      <c r="R33" s="60">
        <v>27</v>
      </c>
      <c r="S33" s="60" t="s">
        <v>297</v>
      </c>
      <c r="T33" s="62">
        <v>4.4</v>
      </c>
      <c r="U33" s="61" t="s">
        <v>304</v>
      </c>
      <c r="V33" s="60">
        <v>0</v>
      </c>
      <c r="W33" s="60">
        <v>0</v>
      </c>
      <c r="X33" s="60">
        <v>55.4</v>
      </c>
      <c r="Y33" s="61">
        <v>530</v>
      </c>
      <c r="Z33" s="96"/>
      <c r="AA33" s="84"/>
      <c r="AB33" s="84"/>
      <c r="AC33" s="84"/>
      <c r="AD33" s="83"/>
      <c r="AE33" s="83"/>
      <c r="AF33" s="83"/>
      <c r="AG33" s="83"/>
      <c r="AH33" s="83"/>
      <c r="AI33" s="83"/>
      <c r="AJ33" s="83"/>
      <c r="AK33" s="83"/>
    </row>
    <row r="34" spans="1:37" ht="10.5" customHeight="1">
      <c r="A34" s="8">
        <v>19</v>
      </c>
      <c r="B34" s="50">
        <v>75</v>
      </c>
      <c r="C34" s="60">
        <v>54</v>
      </c>
      <c r="D34" s="51">
        <v>65</v>
      </c>
      <c r="E34" s="60">
        <v>18</v>
      </c>
      <c r="F34" s="60">
        <v>58</v>
      </c>
      <c r="G34" s="51">
        <v>0</v>
      </c>
      <c r="H34" s="51">
        <v>0</v>
      </c>
      <c r="I34" s="60" t="s">
        <v>18</v>
      </c>
      <c r="J34" s="60">
        <v>0</v>
      </c>
      <c r="K34" s="60">
        <v>0</v>
      </c>
      <c r="L34" s="50">
        <v>81</v>
      </c>
      <c r="M34" s="50">
        <v>42</v>
      </c>
      <c r="N34" s="60">
        <v>2994</v>
      </c>
      <c r="O34" s="60">
        <v>2971</v>
      </c>
      <c r="P34" s="60">
        <v>3</v>
      </c>
      <c r="Q34" s="60" t="s">
        <v>10</v>
      </c>
      <c r="R34" s="60">
        <v>20</v>
      </c>
      <c r="S34" s="60" t="s">
        <v>127</v>
      </c>
      <c r="T34" s="60">
        <v>3.6</v>
      </c>
      <c r="U34" s="61" t="s">
        <v>300</v>
      </c>
      <c r="V34" s="60">
        <v>9</v>
      </c>
      <c r="W34" s="60">
        <v>5</v>
      </c>
      <c r="X34" s="62">
        <v>60.1</v>
      </c>
      <c r="Y34" s="61">
        <v>670</v>
      </c>
      <c r="Z34" s="96" t="s">
        <v>501</v>
      </c>
      <c r="AA34" s="125"/>
      <c r="AB34" s="125"/>
      <c r="AC34" s="83"/>
      <c r="AD34" s="83"/>
      <c r="AE34" s="83"/>
      <c r="AF34" s="83"/>
      <c r="AG34" s="83"/>
      <c r="AH34" s="83"/>
      <c r="AI34" s="83"/>
      <c r="AJ34" s="83"/>
      <c r="AK34" s="83"/>
    </row>
    <row r="35" spans="1:37" ht="10.5" customHeight="1">
      <c r="A35" s="8">
        <v>20</v>
      </c>
      <c r="B35" s="50">
        <v>68</v>
      </c>
      <c r="C35" s="63">
        <v>52</v>
      </c>
      <c r="D35" s="51">
        <v>60</v>
      </c>
      <c r="E35" s="60">
        <v>13</v>
      </c>
      <c r="F35" s="60">
        <v>61</v>
      </c>
      <c r="G35" s="51">
        <v>5</v>
      </c>
      <c r="H35" s="51">
        <v>0</v>
      </c>
      <c r="I35" s="60">
        <v>0</v>
      </c>
      <c r="J35" s="60">
        <v>0</v>
      </c>
      <c r="K35" s="60">
        <v>0</v>
      </c>
      <c r="L35" s="50">
        <v>89</v>
      </c>
      <c r="M35" s="50">
        <v>56</v>
      </c>
      <c r="N35" s="60">
        <v>3010</v>
      </c>
      <c r="O35" s="60">
        <v>2981</v>
      </c>
      <c r="P35" s="50">
        <v>3</v>
      </c>
      <c r="Q35" s="50" t="s">
        <v>10</v>
      </c>
      <c r="R35" s="60">
        <v>15</v>
      </c>
      <c r="S35" s="60" t="s">
        <v>113</v>
      </c>
      <c r="T35" s="60">
        <v>2.9</v>
      </c>
      <c r="U35" s="61" t="s">
        <v>113</v>
      </c>
      <c r="V35" s="60">
        <v>0</v>
      </c>
      <c r="W35" s="60">
        <v>6</v>
      </c>
      <c r="X35" s="62">
        <v>60.1</v>
      </c>
      <c r="Y35" s="61">
        <v>460</v>
      </c>
      <c r="Z35" s="96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</row>
    <row r="36" spans="1:37" ht="10.5" customHeight="1">
      <c r="A36" s="8">
        <v>21</v>
      </c>
      <c r="B36" s="50">
        <v>64</v>
      </c>
      <c r="C36" s="60">
        <v>47</v>
      </c>
      <c r="D36" s="51">
        <v>56</v>
      </c>
      <c r="E36" s="60">
        <v>10</v>
      </c>
      <c r="F36" s="60">
        <v>49</v>
      </c>
      <c r="G36" s="51">
        <v>9</v>
      </c>
      <c r="H36" s="51">
        <v>0</v>
      </c>
      <c r="I36" s="60">
        <v>0</v>
      </c>
      <c r="J36" s="61">
        <v>0</v>
      </c>
      <c r="K36" s="60">
        <v>0</v>
      </c>
      <c r="L36" s="50">
        <v>90</v>
      </c>
      <c r="M36" s="50">
        <v>54</v>
      </c>
      <c r="N36" s="60">
        <v>3019</v>
      </c>
      <c r="O36" s="60">
        <v>2988</v>
      </c>
      <c r="P36" s="60">
        <v>2</v>
      </c>
      <c r="Q36" s="60">
        <v>3</v>
      </c>
      <c r="R36" s="60">
        <v>23</v>
      </c>
      <c r="S36" s="60" t="s">
        <v>75</v>
      </c>
      <c r="T36" s="62">
        <v>2.7</v>
      </c>
      <c r="U36" s="61" t="s">
        <v>75</v>
      </c>
      <c r="V36" s="60">
        <v>7</v>
      </c>
      <c r="W36" s="60">
        <v>0</v>
      </c>
      <c r="X36" s="62">
        <v>61</v>
      </c>
      <c r="Y36" s="61">
        <v>640</v>
      </c>
      <c r="Z36" s="96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0.5" customHeight="1">
      <c r="A37" s="8">
        <v>22</v>
      </c>
      <c r="B37" s="50">
        <v>63</v>
      </c>
      <c r="C37" s="60">
        <v>40</v>
      </c>
      <c r="D37" s="51">
        <v>52</v>
      </c>
      <c r="E37" s="60">
        <v>6</v>
      </c>
      <c r="F37" s="60">
        <v>51</v>
      </c>
      <c r="G37" s="51">
        <v>13</v>
      </c>
      <c r="H37" s="51">
        <v>0</v>
      </c>
      <c r="I37" s="60">
        <v>0</v>
      </c>
      <c r="J37" s="60">
        <v>0</v>
      </c>
      <c r="K37" s="60">
        <v>0</v>
      </c>
      <c r="L37" s="50">
        <v>96</v>
      </c>
      <c r="M37" s="50">
        <v>37</v>
      </c>
      <c r="N37" s="60">
        <v>3031</v>
      </c>
      <c r="O37" s="60">
        <v>3017</v>
      </c>
      <c r="P37" s="60" t="s">
        <v>10</v>
      </c>
      <c r="Q37" s="60" t="s">
        <v>10</v>
      </c>
      <c r="R37" s="60">
        <v>8</v>
      </c>
      <c r="S37" s="60" t="s">
        <v>293</v>
      </c>
      <c r="T37" s="60">
        <v>0.4</v>
      </c>
      <c r="U37" s="61" t="s">
        <v>99</v>
      </c>
      <c r="V37" s="60">
        <v>0</v>
      </c>
      <c r="W37" s="60">
        <v>2</v>
      </c>
      <c r="X37" s="60">
        <v>59.4</v>
      </c>
      <c r="Y37" s="61">
        <v>510</v>
      </c>
      <c r="Z37" s="96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</row>
    <row r="38" spans="1:37" ht="10.5" customHeight="1">
      <c r="A38" s="8">
        <v>23</v>
      </c>
      <c r="B38" s="50">
        <v>55</v>
      </c>
      <c r="C38" s="60">
        <v>48</v>
      </c>
      <c r="D38" s="51">
        <v>52</v>
      </c>
      <c r="E38" s="60">
        <v>6</v>
      </c>
      <c r="F38" s="60">
        <v>55</v>
      </c>
      <c r="G38" s="51">
        <v>13</v>
      </c>
      <c r="H38" s="51">
        <v>0</v>
      </c>
      <c r="I38" s="64">
        <v>0.88</v>
      </c>
      <c r="J38" s="66">
        <v>0</v>
      </c>
      <c r="K38" s="60">
        <v>0</v>
      </c>
      <c r="L38" s="50">
        <v>100</v>
      </c>
      <c r="M38" s="50">
        <v>58</v>
      </c>
      <c r="N38" s="60">
        <v>3018</v>
      </c>
      <c r="O38" s="60">
        <v>2967</v>
      </c>
      <c r="P38" s="50">
        <v>7</v>
      </c>
      <c r="Q38" s="60">
        <v>4</v>
      </c>
      <c r="R38" s="60">
        <v>20</v>
      </c>
      <c r="S38" s="60" t="s">
        <v>304</v>
      </c>
      <c r="T38" s="60">
        <v>3.2</v>
      </c>
      <c r="U38" s="61" t="s">
        <v>19</v>
      </c>
      <c r="V38" s="60">
        <v>10</v>
      </c>
      <c r="W38" s="60">
        <v>10</v>
      </c>
      <c r="X38" s="62">
        <v>54.9</v>
      </c>
      <c r="Y38" s="61">
        <v>120</v>
      </c>
      <c r="Z38" s="96" t="s">
        <v>298</v>
      </c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0.5" customHeight="1">
      <c r="A39" s="8">
        <v>24</v>
      </c>
      <c r="B39" s="50">
        <v>57</v>
      </c>
      <c r="C39" s="65">
        <v>43</v>
      </c>
      <c r="D39" s="51">
        <v>50</v>
      </c>
      <c r="E39" s="60">
        <v>4</v>
      </c>
      <c r="F39" s="60">
        <v>43</v>
      </c>
      <c r="G39" s="51">
        <v>15</v>
      </c>
      <c r="H39" s="51">
        <v>0</v>
      </c>
      <c r="I39" s="64">
        <v>0.4</v>
      </c>
      <c r="J39" s="60">
        <v>0</v>
      </c>
      <c r="K39" s="60">
        <v>0</v>
      </c>
      <c r="L39" s="50">
        <v>100</v>
      </c>
      <c r="M39" s="50">
        <v>57</v>
      </c>
      <c r="N39" s="60">
        <v>3020</v>
      </c>
      <c r="O39" s="60">
        <v>2965</v>
      </c>
      <c r="P39" s="50">
        <v>6</v>
      </c>
      <c r="Q39" s="60" t="s">
        <v>10</v>
      </c>
      <c r="R39" s="60">
        <v>20</v>
      </c>
      <c r="S39" s="60" t="s">
        <v>296</v>
      </c>
      <c r="T39" s="62">
        <v>2.3</v>
      </c>
      <c r="U39" s="61" t="s">
        <v>75</v>
      </c>
      <c r="V39" s="60">
        <v>10</v>
      </c>
      <c r="W39" s="60">
        <v>0</v>
      </c>
      <c r="X39" s="62">
        <v>56.5</v>
      </c>
      <c r="Y39" s="61">
        <v>760</v>
      </c>
      <c r="Z39" s="96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  <row r="40" spans="1:37" ht="10.5" customHeight="1">
      <c r="A40" s="8">
        <v>25</v>
      </c>
      <c r="B40" s="50">
        <v>57</v>
      </c>
      <c r="C40" s="60">
        <v>39</v>
      </c>
      <c r="D40" s="51">
        <v>48</v>
      </c>
      <c r="E40" s="60">
        <v>2</v>
      </c>
      <c r="F40" s="60">
        <v>50</v>
      </c>
      <c r="G40" s="51">
        <v>17</v>
      </c>
      <c r="H40" s="51">
        <v>0</v>
      </c>
      <c r="I40" s="60" t="s">
        <v>18</v>
      </c>
      <c r="J40" s="60">
        <v>0</v>
      </c>
      <c r="K40" s="60">
        <v>0</v>
      </c>
      <c r="L40" s="50">
        <v>98</v>
      </c>
      <c r="M40" s="50">
        <v>62</v>
      </c>
      <c r="N40" s="60">
        <v>3034</v>
      </c>
      <c r="O40" s="60">
        <v>3019</v>
      </c>
      <c r="P40" s="60" t="s">
        <v>10</v>
      </c>
      <c r="Q40" s="60" t="s">
        <v>10</v>
      </c>
      <c r="R40" s="60">
        <v>10</v>
      </c>
      <c r="S40" s="60" t="s">
        <v>19</v>
      </c>
      <c r="T40" s="62">
        <v>1</v>
      </c>
      <c r="U40" s="60" t="s">
        <v>99</v>
      </c>
      <c r="V40" s="60">
        <v>2</v>
      </c>
      <c r="W40" s="60">
        <v>8</v>
      </c>
      <c r="X40" s="60">
        <v>55.6</v>
      </c>
      <c r="Y40" s="53">
        <v>530</v>
      </c>
      <c r="Z40" s="96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0.5" customHeight="1">
      <c r="A41" s="8">
        <v>26</v>
      </c>
      <c r="B41" s="50">
        <v>59</v>
      </c>
      <c r="C41" s="60">
        <v>48</v>
      </c>
      <c r="D41" s="51">
        <v>54</v>
      </c>
      <c r="E41" s="60">
        <v>8</v>
      </c>
      <c r="F41" s="60">
        <v>51</v>
      </c>
      <c r="G41" s="51">
        <v>11</v>
      </c>
      <c r="H41" s="51">
        <v>0</v>
      </c>
      <c r="I41" s="61">
        <v>0.05</v>
      </c>
      <c r="J41" s="60">
        <v>0</v>
      </c>
      <c r="K41" s="60">
        <v>0</v>
      </c>
      <c r="L41" s="50">
        <v>94</v>
      </c>
      <c r="M41" s="50">
        <v>52</v>
      </c>
      <c r="N41" s="60">
        <v>3029</v>
      </c>
      <c r="O41" s="60">
        <v>3016</v>
      </c>
      <c r="P41" s="60" t="s">
        <v>10</v>
      </c>
      <c r="Q41" s="60" t="s">
        <v>10</v>
      </c>
      <c r="R41" s="60">
        <v>16</v>
      </c>
      <c r="S41" s="60" t="s">
        <v>295</v>
      </c>
      <c r="T41" s="60">
        <v>2.3</v>
      </c>
      <c r="U41" s="60" t="s">
        <v>304</v>
      </c>
      <c r="V41" s="60">
        <v>10</v>
      </c>
      <c r="W41" s="50">
        <v>10</v>
      </c>
      <c r="X41" s="50">
        <v>55.9</v>
      </c>
      <c r="Y41" s="61">
        <v>610</v>
      </c>
      <c r="Z41" s="96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</row>
    <row r="42" spans="1:37" ht="10.5" customHeight="1">
      <c r="A42" s="8">
        <v>27</v>
      </c>
      <c r="B42" s="50">
        <v>56</v>
      </c>
      <c r="C42" s="60">
        <v>48</v>
      </c>
      <c r="D42" s="51">
        <v>52</v>
      </c>
      <c r="E42" s="60">
        <v>7</v>
      </c>
      <c r="F42" s="60">
        <v>48</v>
      </c>
      <c r="G42" s="51">
        <v>13</v>
      </c>
      <c r="H42" s="51">
        <v>0</v>
      </c>
      <c r="I42" s="61">
        <v>0.19</v>
      </c>
      <c r="J42" s="60">
        <v>0</v>
      </c>
      <c r="K42" s="60">
        <v>0</v>
      </c>
      <c r="L42" s="50">
        <v>96</v>
      </c>
      <c r="M42" s="50">
        <v>62</v>
      </c>
      <c r="N42" s="60">
        <v>3022</v>
      </c>
      <c r="O42" s="60">
        <v>2977</v>
      </c>
      <c r="P42" s="60">
        <v>1</v>
      </c>
      <c r="Q42" s="60">
        <v>3</v>
      </c>
      <c r="R42" s="60">
        <v>19</v>
      </c>
      <c r="S42" s="60" t="s">
        <v>19</v>
      </c>
      <c r="T42" s="60">
        <v>2.6</v>
      </c>
      <c r="U42" s="61" t="s">
        <v>19</v>
      </c>
      <c r="V42" s="60">
        <v>7</v>
      </c>
      <c r="W42" s="60">
        <v>10</v>
      </c>
      <c r="X42" s="62">
        <v>55.4</v>
      </c>
      <c r="Y42" s="53">
        <v>250</v>
      </c>
      <c r="Z42" s="96" t="s">
        <v>298</v>
      </c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0.5" customHeight="1">
      <c r="A43" s="8">
        <v>28</v>
      </c>
      <c r="B43" s="50">
        <v>48</v>
      </c>
      <c r="C43" s="60">
        <v>34</v>
      </c>
      <c r="D43" s="51">
        <v>41</v>
      </c>
      <c r="E43" s="60">
        <v>-2</v>
      </c>
      <c r="F43" s="60">
        <v>35</v>
      </c>
      <c r="G43" s="51">
        <v>24</v>
      </c>
      <c r="H43" s="51">
        <v>0</v>
      </c>
      <c r="I43" s="64">
        <v>0.62</v>
      </c>
      <c r="J43" s="60" t="s">
        <v>18</v>
      </c>
      <c r="K43" s="60">
        <v>0</v>
      </c>
      <c r="L43" s="50">
        <v>100</v>
      </c>
      <c r="M43" s="50">
        <v>96</v>
      </c>
      <c r="N43" s="60">
        <v>2978</v>
      </c>
      <c r="O43" s="60">
        <v>2933</v>
      </c>
      <c r="P43" s="60" t="s">
        <v>10</v>
      </c>
      <c r="Q43" s="60">
        <v>4</v>
      </c>
      <c r="R43" s="60">
        <v>26</v>
      </c>
      <c r="S43" s="60" t="s">
        <v>295</v>
      </c>
      <c r="T43" s="62">
        <v>3.3</v>
      </c>
      <c r="U43" s="60" t="s">
        <v>75</v>
      </c>
      <c r="V43" s="50">
        <v>10</v>
      </c>
      <c r="W43" s="50">
        <v>10</v>
      </c>
      <c r="X43" s="54">
        <v>49.5</v>
      </c>
      <c r="Y43" s="61">
        <v>90</v>
      </c>
      <c r="Z43" s="96" t="s">
        <v>502</v>
      </c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</row>
    <row r="44" spans="1:37" ht="10.5" customHeight="1">
      <c r="A44" s="8">
        <v>29</v>
      </c>
      <c r="B44" s="60">
        <v>48</v>
      </c>
      <c r="C44" s="60">
        <v>35</v>
      </c>
      <c r="D44" s="51">
        <v>42</v>
      </c>
      <c r="E44" s="60">
        <v>-2</v>
      </c>
      <c r="F44" s="60">
        <v>45</v>
      </c>
      <c r="G44" s="51">
        <v>23</v>
      </c>
      <c r="H44" s="51">
        <v>0</v>
      </c>
      <c r="I44" s="31">
        <v>0.14</v>
      </c>
      <c r="J44" s="60" t="s">
        <v>18</v>
      </c>
      <c r="K44" s="60">
        <v>0</v>
      </c>
      <c r="L44" s="50">
        <v>100</v>
      </c>
      <c r="M44" s="50">
        <v>88</v>
      </c>
      <c r="N44" s="60">
        <v>2997</v>
      </c>
      <c r="O44" s="60">
        <v>2933</v>
      </c>
      <c r="P44" s="60">
        <v>6</v>
      </c>
      <c r="Q44" s="60" t="s">
        <v>10</v>
      </c>
      <c r="R44" s="60">
        <v>22</v>
      </c>
      <c r="S44" s="60" t="s">
        <v>75</v>
      </c>
      <c r="T44" s="62">
        <v>2.9</v>
      </c>
      <c r="U44" s="66" t="s">
        <v>75</v>
      </c>
      <c r="V44" s="60">
        <v>10</v>
      </c>
      <c r="W44" s="60">
        <v>10</v>
      </c>
      <c r="X44" s="62">
        <v>50.7</v>
      </c>
      <c r="Y44" s="61">
        <v>180</v>
      </c>
      <c r="Z44" s="96" t="s">
        <v>503</v>
      </c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0.5" customHeight="1">
      <c r="A45" s="8">
        <v>30</v>
      </c>
      <c r="B45" s="50">
        <v>53</v>
      </c>
      <c r="C45" s="60">
        <v>41</v>
      </c>
      <c r="D45" s="51">
        <v>47</v>
      </c>
      <c r="E45" s="60">
        <v>2</v>
      </c>
      <c r="F45" s="60">
        <v>47</v>
      </c>
      <c r="G45" s="51">
        <v>18</v>
      </c>
      <c r="H45" s="51">
        <v>0</v>
      </c>
      <c r="I45" s="64">
        <v>0.01</v>
      </c>
      <c r="J45" s="66">
        <v>0</v>
      </c>
      <c r="K45" s="60">
        <v>0</v>
      </c>
      <c r="L45" s="50">
        <v>95</v>
      </c>
      <c r="M45" s="50">
        <v>69</v>
      </c>
      <c r="N45" s="60">
        <v>3001</v>
      </c>
      <c r="O45" s="60">
        <v>2981</v>
      </c>
      <c r="P45" s="60">
        <v>7</v>
      </c>
      <c r="Q45" s="60">
        <v>4</v>
      </c>
      <c r="R45" s="60">
        <v>21</v>
      </c>
      <c r="S45" s="60" t="s">
        <v>299</v>
      </c>
      <c r="T45" s="62">
        <v>3.8</v>
      </c>
      <c r="U45" s="66" t="s">
        <v>111</v>
      </c>
      <c r="V45" s="60">
        <v>10</v>
      </c>
      <c r="W45" s="60">
        <v>9</v>
      </c>
      <c r="X45" s="62">
        <v>52.5</v>
      </c>
      <c r="Y45" s="53">
        <v>690</v>
      </c>
      <c r="Z45" s="96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1:37" ht="10.5" customHeight="1" thickBot="1">
      <c r="A46" s="8">
        <v>31</v>
      </c>
      <c r="B46" s="133">
        <v>53</v>
      </c>
      <c r="C46" s="68">
        <v>45</v>
      </c>
      <c r="D46" s="51">
        <v>49</v>
      </c>
      <c r="E46" s="68">
        <v>6</v>
      </c>
      <c r="F46" s="68">
        <v>53</v>
      </c>
      <c r="G46" s="69">
        <v>16</v>
      </c>
      <c r="H46" s="69">
        <v>0</v>
      </c>
      <c r="I46" s="199">
        <v>0.37</v>
      </c>
      <c r="J46" s="68">
        <v>0</v>
      </c>
      <c r="K46" s="68">
        <v>0</v>
      </c>
      <c r="L46" s="68">
        <v>100</v>
      </c>
      <c r="M46" s="68">
        <v>62</v>
      </c>
      <c r="N46" s="68">
        <v>2981</v>
      </c>
      <c r="O46" s="68">
        <v>2949</v>
      </c>
      <c r="P46" s="68">
        <v>2</v>
      </c>
      <c r="Q46" s="68">
        <v>3</v>
      </c>
      <c r="R46" s="68">
        <v>28</v>
      </c>
      <c r="S46" s="68" t="s">
        <v>111</v>
      </c>
      <c r="T46" s="70">
        <v>4.1</v>
      </c>
      <c r="U46" s="69" t="s">
        <v>112</v>
      </c>
      <c r="V46" s="68">
        <v>10</v>
      </c>
      <c r="W46" s="69">
        <v>9</v>
      </c>
      <c r="X46" s="70">
        <v>51.8</v>
      </c>
      <c r="Y46" s="158">
        <v>100</v>
      </c>
      <c r="Z46" s="117" t="s">
        <v>298</v>
      </c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0.5" customHeight="1">
      <c r="A47" s="9"/>
      <c r="B47" s="102">
        <f>SUM(B16:B46)</f>
        <v>1904</v>
      </c>
      <c r="C47" s="103">
        <f>SUM(C16:C46)</f>
        <v>1348</v>
      </c>
      <c r="D47" s="104"/>
      <c r="E47" s="103"/>
      <c r="F47" s="102"/>
      <c r="G47" s="147">
        <f>SUM(G16:G46)</f>
        <v>390</v>
      </c>
      <c r="H47" s="147">
        <f>SUM(H16:H46)</f>
        <v>8</v>
      </c>
      <c r="I47" s="132">
        <f>SUM(I16:I46)</f>
        <v>3.16</v>
      </c>
      <c r="J47" s="102">
        <f>SUM(J16:J46)</f>
        <v>0</v>
      </c>
      <c r="K47" s="102"/>
      <c r="L47" s="106"/>
      <c r="M47" s="102"/>
      <c r="N47" s="102"/>
      <c r="O47" s="102"/>
      <c r="P47" s="102"/>
      <c r="Q47" s="102"/>
      <c r="R47" s="102">
        <f>MAX(R16:R46)</f>
        <v>33</v>
      </c>
      <c r="S47" s="102"/>
      <c r="T47" s="102"/>
      <c r="U47" s="107"/>
      <c r="V47" s="102">
        <f>SUM(V16:V46)</f>
        <v>145</v>
      </c>
      <c r="W47" s="102">
        <f>SUM(W16:W46)</f>
        <v>154</v>
      </c>
      <c r="X47" s="107"/>
      <c r="Y47" s="107"/>
      <c r="Z47" s="123" t="s">
        <v>11</v>
      </c>
      <c r="AA47" s="126"/>
      <c r="AB47" s="83"/>
      <c r="AC47" s="83"/>
      <c r="AD47" s="83"/>
      <c r="AE47" s="83"/>
      <c r="AF47" s="83"/>
      <c r="AG47" s="83"/>
      <c r="AH47" s="83"/>
      <c r="AI47" s="83"/>
      <c r="AJ47" s="83"/>
      <c r="AK47" s="83"/>
    </row>
    <row r="48" spans="1:37" ht="10.5" customHeight="1">
      <c r="A48" s="10"/>
      <c r="B48" s="107">
        <f>AVERAGE(B16:B46)</f>
        <v>61.41935483870968</v>
      </c>
      <c r="C48" s="107">
        <v>43.5</v>
      </c>
      <c r="D48" s="106"/>
      <c r="E48" s="106"/>
      <c r="F48" s="107">
        <f>AVERAGE(F16:F46)</f>
        <v>50.516129032258064</v>
      </c>
      <c r="G48" s="108"/>
      <c r="H48" s="108"/>
      <c r="I48" s="141"/>
      <c r="J48" s="108"/>
      <c r="K48" s="106"/>
      <c r="L48" s="107">
        <f aca="true" t="shared" si="0" ref="L48:Q48">AVERAGE(L16:L46)</f>
        <v>93.6896551724138</v>
      </c>
      <c r="M48" s="107">
        <f t="shared" si="0"/>
        <v>52.689655172413794</v>
      </c>
      <c r="N48" s="122">
        <f t="shared" si="0"/>
        <v>3015.7741935483873</v>
      </c>
      <c r="O48" s="122">
        <f t="shared" si="0"/>
        <v>2987.9032258064517</v>
      </c>
      <c r="P48" s="107">
        <f t="shared" si="0"/>
        <v>3.611111111111111</v>
      </c>
      <c r="Q48" s="107">
        <f t="shared" si="0"/>
        <v>3.875</v>
      </c>
      <c r="R48" s="109"/>
      <c r="S48" s="106"/>
      <c r="T48" s="107"/>
      <c r="U48" s="107"/>
      <c r="V48" s="107">
        <f>AVERAGE(V16:V46)</f>
        <v>4.67741935483871</v>
      </c>
      <c r="W48" s="107"/>
      <c r="X48" s="107"/>
      <c r="Y48" s="102"/>
      <c r="Z48" s="124" t="s">
        <v>60</v>
      </c>
      <c r="AA48" s="126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2:37" ht="10.5" customHeight="1">
      <c r="B49" s="22" t="s">
        <v>61</v>
      </c>
      <c r="C49" s="20"/>
      <c r="D49" s="20"/>
      <c r="E49" s="20"/>
      <c r="F49" s="20"/>
      <c r="G49" s="20"/>
      <c r="H49" s="20"/>
      <c r="K49" s="22" t="s">
        <v>64</v>
      </c>
      <c r="L49" s="22"/>
      <c r="M49" s="22"/>
      <c r="N49" s="22"/>
      <c r="O49" s="22"/>
      <c r="P49" s="22"/>
      <c r="Q49" s="22"/>
      <c r="T49" s="22" t="s">
        <v>68</v>
      </c>
      <c r="U49" s="20"/>
      <c r="V49" s="20"/>
      <c r="W49" s="20"/>
      <c r="X49" s="20"/>
      <c r="Y49" s="20"/>
      <c r="Z49" s="99"/>
      <c r="AB49" s="83"/>
      <c r="AC49" s="83"/>
      <c r="AD49" s="83"/>
      <c r="AE49" s="83"/>
      <c r="AF49" s="83"/>
      <c r="AG49" s="83"/>
      <c r="AH49" s="83"/>
      <c r="AI49" s="83"/>
      <c r="AJ49" s="83"/>
      <c r="AK49" s="83"/>
    </row>
    <row r="50" spans="2:37" ht="10.5" customHeight="1">
      <c r="B50" s="20" t="s">
        <v>90</v>
      </c>
      <c r="C50" s="20"/>
      <c r="D50" s="20"/>
      <c r="E50" s="20"/>
      <c r="F50" s="20"/>
      <c r="G50" s="32" t="s">
        <v>504</v>
      </c>
      <c r="H50" s="20"/>
      <c r="K50" s="20" t="s">
        <v>93</v>
      </c>
      <c r="L50" s="20"/>
      <c r="M50" s="20"/>
      <c r="N50" s="30"/>
      <c r="O50" s="110">
        <f>G47</f>
        <v>390</v>
      </c>
      <c r="P50" s="20"/>
      <c r="Q50" s="20"/>
      <c r="T50" s="20" t="s">
        <v>94</v>
      </c>
      <c r="Y50" s="40">
        <f>I47</f>
        <v>3.16</v>
      </c>
      <c r="Z50" s="44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2:37" ht="10.5" customHeight="1">
      <c r="B51" s="20" t="s">
        <v>139</v>
      </c>
      <c r="C51" s="20"/>
      <c r="D51" s="20"/>
      <c r="E51" s="20"/>
      <c r="F51" s="20"/>
      <c r="G51" s="20"/>
      <c r="H51" s="32"/>
      <c r="I51" s="142"/>
      <c r="K51" s="20" t="s">
        <v>144</v>
      </c>
      <c r="L51" s="20"/>
      <c r="M51" s="20"/>
      <c r="N51" s="20"/>
      <c r="O51" s="20"/>
      <c r="P51" s="20"/>
      <c r="Q51" s="37"/>
      <c r="T51" s="20" t="s">
        <v>160</v>
      </c>
      <c r="AC51" s="83"/>
      <c r="AD51" s="83"/>
      <c r="AE51" s="83"/>
      <c r="AF51" s="83"/>
      <c r="AG51" s="83"/>
      <c r="AH51" s="83"/>
      <c r="AI51" s="83"/>
      <c r="AJ51" s="83"/>
      <c r="AK51" s="83"/>
    </row>
    <row r="52" spans="2:37" ht="10.5" customHeight="1">
      <c r="B52" s="20" t="s">
        <v>91</v>
      </c>
      <c r="C52" s="20"/>
      <c r="D52" s="20"/>
      <c r="E52" s="20"/>
      <c r="F52" s="20"/>
      <c r="G52" s="20"/>
      <c r="K52" s="20" t="s">
        <v>157</v>
      </c>
      <c r="L52" s="20"/>
      <c r="M52" s="20"/>
      <c r="N52" s="20"/>
      <c r="O52" s="20"/>
      <c r="P52" s="20"/>
      <c r="Q52" s="31"/>
      <c r="R52" s="35"/>
      <c r="T52" s="20" t="s">
        <v>107</v>
      </c>
      <c r="Y52" s="121"/>
      <c r="Z52" s="35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2:37" ht="10.5" customHeight="1">
      <c r="B53" s="20" t="s">
        <v>62</v>
      </c>
      <c r="C53" s="20"/>
      <c r="D53" s="20"/>
      <c r="E53" s="20"/>
      <c r="F53" s="20"/>
      <c r="G53" s="135"/>
      <c r="H53" s="39"/>
      <c r="I53" s="143"/>
      <c r="K53" s="20" t="s">
        <v>144</v>
      </c>
      <c r="L53" s="20"/>
      <c r="M53" s="20"/>
      <c r="N53" s="20"/>
      <c r="O53" s="20"/>
      <c r="P53" s="31"/>
      <c r="Q53" s="35"/>
      <c r="T53" s="20" t="s">
        <v>150</v>
      </c>
      <c r="AC53" s="83"/>
      <c r="AD53" s="83"/>
      <c r="AE53" s="83"/>
      <c r="AF53" s="83"/>
      <c r="AG53" s="83"/>
      <c r="AH53" s="83"/>
      <c r="AI53" s="83"/>
      <c r="AJ53" s="83"/>
      <c r="AK53" s="83"/>
    </row>
    <row r="54" spans="2:37" ht="10.5" customHeight="1">
      <c r="B54" s="20" t="s">
        <v>89</v>
      </c>
      <c r="C54" s="20"/>
      <c r="D54" s="20"/>
      <c r="E54" s="20"/>
      <c r="F54" s="20"/>
      <c r="G54" s="20"/>
      <c r="H54" s="20"/>
      <c r="I54" s="142"/>
      <c r="T54" s="20" t="s">
        <v>95</v>
      </c>
      <c r="Y54" s="146"/>
      <c r="Z54" s="33" t="s">
        <v>221</v>
      </c>
      <c r="AC54" s="83"/>
      <c r="AD54" s="83"/>
      <c r="AE54" s="83"/>
      <c r="AF54" s="83"/>
      <c r="AG54" s="83"/>
      <c r="AH54" s="83"/>
      <c r="AI54" s="83"/>
      <c r="AJ54" s="83"/>
      <c r="AK54" s="83"/>
    </row>
    <row r="55" spans="2:37" ht="10.5" customHeight="1">
      <c r="B55" s="20" t="s">
        <v>79</v>
      </c>
      <c r="C55" s="20"/>
      <c r="D55" s="20"/>
      <c r="E55" s="31">
        <f>MAX(B16:B46)</f>
        <v>86</v>
      </c>
      <c r="F55" s="20" t="s">
        <v>78</v>
      </c>
      <c r="G55" s="20"/>
      <c r="H55" s="33"/>
      <c r="K55" s="22" t="s">
        <v>65</v>
      </c>
      <c r="L55" s="22"/>
      <c r="M55" s="22"/>
      <c r="N55" s="22"/>
      <c r="O55" s="22"/>
      <c r="T55" s="20" t="s">
        <v>186</v>
      </c>
      <c r="Y55" s="46"/>
      <c r="AC55" s="83"/>
      <c r="AD55" s="83"/>
      <c r="AE55" s="83"/>
      <c r="AF55" s="83"/>
      <c r="AG55" s="83"/>
      <c r="AH55" s="83"/>
      <c r="AI55" s="83"/>
      <c r="AJ55" s="83"/>
      <c r="AK55" s="83"/>
    </row>
    <row r="56" spans="2:37" ht="10.5" customHeight="1">
      <c r="B56" s="20" t="s">
        <v>80</v>
      </c>
      <c r="C56" s="20"/>
      <c r="D56" s="20"/>
      <c r="E56" s="31">
        <f>MIN(C16:C46)</f>
        <v>28</v>
      </c>
      <c r="F56" s="20" t="s">
        <v>78</v>
      </c>
      <c r="G56" s="20"/>
      <c r="H56" s="33"/>
      <c r="K56" s="20" t="s">
        <v>93</v>
      </c>
      <c r="N56" s="29"/>
      <c r="O56" s="35"/>
      <c r="T56" s="20" t="s">
        <v>150</v>
      </c>
      <c r="AC56" s="83"/>
      <c r="AD56" s="83"/>
      <c r="AE56" s="83"/>
      <c r="AF56" s="83"/>
      <c r="AG56" s="83"/>
      <c r="AH56" s="83"/>
      <c r="AI56" s="83"/>
      <c r="AJ56" s="83"/>
      <c r="AK56" s="83"/>
    </row>
    <row r="57" spans="2:37" ht="10.5" customHeight="1">
      <c r="B57" s="20"/>
      <c r="C57" s="20" t="s">
        <v>63</v>
      </c>
      <c r="D57" s="20"/>
      <c r="E57" s="20"/>
      <c r="F57" s="20"/>
      <c r="G57" s="20"/>
      <c r="H57" s="20"/>
      <c r="K57" s="20" t="s">
        <v>89</v>
      </c>
      <c r="P57" s="35"/>
      <c r="T57" s="20" t="s">
        <v>134</v>
      </c>
      <c r="Y57" s="46"/>
      <c r="AC57" s="83"/>
      <c r="AD57" s="83"/>
      <c r="AE57" s="83"/>
      <c r="AF57" s="83"/>
      <c r="AG57" s="83"/>
      <c r="AH57" s="83"/>
      <c r="AI57" s="83"/>
      <c r="AJ57" s="83"/>
      <c r="AK57" s="83"/>
    </row>
    <row r="58" spans="2:37" ht="10.5" customHeight="1">
      <c r="B58" s="20" t="s">
        <v>82</v>
      </c>
      <c r="C58" s="20"/>
      <c r="D58" s="20"/>
      <c r="E58" s="20"/>
      <c r="F58" s="20"/>
      <c r="G58" s="31">
        <f>COUNTIF(B16:B46,"&gt;=90")</f>
        <v>0</v>
      </c>
      <c r="H58" s="20"/>
      <c r="K58" s="20" t="s">
        <v>156</v>
      </c>
      <c r="Q58" s="31"/>
      <c r="R58" s="35"/>
      <c r="T58" s="20" t="s">
        <v>150</v>
      </c>
      <c r="AC58" s="83"/>
      <c r="AD58" s="83"/>
      <c r="AE58" s="83"/>
      <c r="AF58" s="83"/>
      <c r="AG58" s="83"/>
      <c r="AH58" s="83"/>
      <c r="AI58" s="83"/>
      <c r="AJ58" s="83"/>
      <c r="AK58" s="83"/>
    </row>
    <row r="59" spans="2:37" ht="10.5" customHeight="1">
      <c r="B59" s="20" t="s">
        <v>81</v>
      </c>
      <c r="C59" s="20"/>
      <c r="D59" s="20"/>
      <c r="E59" s="20"/>
      <c r="F59" s="20"/>
      <c r="G59" s="31">
        <f>COUNTIF(B16:B46,"&lt;=32")</f>
        <v>0</v>
      </c>
      <c r="H59" s="20"/>
      <c r="K59" s="20" t="s">
        <v>89</v>
      </c>
      <c r="P59" s="31"/>
      <c r="T59" s="20" t="s">
        <v>158</v>
      </c>
      <c r="Y59" s="33"/>
      <c r="AC59" s="83"/>
      <c r="AD59" s="83"/>
      <c r="AE59" s="83"/>
      <c r="AF59" s="83"/>
      <c r="AG59" s="83"/>
      <c r="AH59" s="83"/>
      <c r="AI59" s="83"/>
      <c r="AJ59" s="83"/>
      <c r="AK59" s="83"/>
    </row>
    <row r="60" spans="2:37" ht="10.5" customHeight="1">
      <c r="B60" s="20" t="s">
        <v>83</v>
      </c>
      <c r="C60" s="20"/>
      <c r="D60" s="20"/>
      <c r="E60" s="20"/>
      <c r="F60" s="20"/>
      <c r="G60" s="31">
        <f>COUNTIF(C16:C46,"&lt;=32")</f>
        <v>2</v>
      </c>
      <c r="H60" s="20"/>
      <c r="T60" s="20" t="s">
        <v>226</v>
      </c>
      <c r="AC60" s="83"/>
      <c r="AD60" s="83"/>
      <c r="AE60" s="83"/>
      <c r="AF60" s="83"/>
      <c r="AG60" s="83"/>
      <c r="AH60" s="83"/>
      <c r="AI60" s="83"/>
      <c r="AJ60" s="83"/>
      <c r="AK60" s="83"/>
    </row>
    <row r="61" spans="2:37" ht="10.5" customHeight="1">
      <c r="B61" s="20" t="s">
        <v>84</v>
      </c>
      <c r="C61" s="20"/>
      <c r="D61" s="20"/>
      <c r="E61" s="20"/>
      <c r="F61" s="20"/>
      <c r="G61" s="31">
        <f>COUNTIF(C16:C46,"&lt;=0")</f>
        <v>0</v>
      </c>
      <c r="H61" s="20"/>
      <c r="K61" s="22" t="s">
        <v>66</v>
      </c>
      <c r="L61" s="21"/>
      <c r="M61" s="21"/>
      <c r="N61" s="21"/>
      <c r="O61" s="21"/>
      <c r="T61" s="20" t="s">
        <v>96</v>
      </c>
      <c r="Y61" s="31"/>
      <c r="AC61" s="83"/>
      <c r="AD61" s="83"/>
      <c r="AE61" s="83"/>
      <c r="AF61" s="83"/>
      <c r="AG61" s="83"/>
      <c r="AH61" s="83"/>
      <c r="AI61" s="83"/>
      <c r="AJ61" s="83"/>
      <c r="AK61" s="83"/>
    </row>
    <row r="62" spans="11:37" ht="10.5" customHeight="1">
      <c r="K62" s="20" t="s">
        <v>116</v>
      </c>
      <c r="O62" s="36"/>
      <c r="P62" s="205"/>
      <c r="Q62" s="205"/>
      <c r="V62" s="20" t="s">
        <v>97</v>
      </c>
      <c r="W62" s="20"/>
      <c r="X62" s="20"/>
      <c r="Y62" s="31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2:37" ht="9.75" customHeight="1">
      <c r="B63" s="22" t="s">
        <v>74</v>
      </c>
      <c r="C63" s="21"/>
      <c r="D63" s="21"/>
      <c r="E63" s="21"/>
      <c r="K63" s="20" t="s">
        <v>123</v>
      </c>
      <c r="P63" s="40"/>
      <c r="Q63" s="27"/>
      <c r="V63" s="20" t="s">
        <v>98</v>
      </c>
      <c r="W63" s="20"/>
      <c r="X63" s="20"/>
      <c r="Y63" s="31"/>
      <c r="AC63" s="83"/>
      <c r="AD63" s="83"/>
      <c r="AE63" s="83"/>
      <c r="AF63" s="83"/>
      <c r="AG63" s="83"/>
      <c r="AH63" s="83"/>
      <c r="AI63" s="83"/>
      <c r="AJ63" s="83"/>
      <c r="AK63" s="83"/>
    </row>
    <row r="64" spans="2:37" ht="9.75" customHeight="1">
      <c r="B64" s="20" t="s">
        <v>90</v>
      </c>
      <c r="G64" s="32"/>
      <c r="K64" s="20" t="s">
        <v>79</v>
      </c>
      <c r="M64" s="36">
        <f>MAX(N16:N46)/100</f>
        <v>30.53</v>
      </c>
      <c r="N64" s="20" t="s">
        <v>86</v>
      </c>
      <c r="O64" s="33"/>
      <c r="P64" s="27"/>
      <c r="Q64" s="27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2:37" ht="9.75" customHeight="1">
      <c r="B65" s="20" t="s">
        <v>92</v>
      </c>
      <c r="G65" s="46"/>
      <c r="H65" s="33"/>
      <c r="I65" s="143"/>
      <c r="K65" s="20" t="s">
        <v>80</v>
      </c>
      <c r="M65" s="36">
        <f>MIN(O16:O46)/100</f>
        <v>29.29</v>
      </c>
      <c r="N65" s="20" t="s">
        <v>86</v>
      </c>
      <c r="O65" s="33"/>
      <c r="P65" s="27"/>
      <c r="T65" s="22" t="s">
        <v>103</v>
      </c>
      <c r="U65" s="22"/>
      <c r="V65" s="22"/>
      <c r="W65" s="22"/>
      <c r="X65" s="22"/>
      <c r="Y65" s="45"/>
      <c r="Z65" s="45"/>
      <c r="AC65" s="83"/>
      <c r="AD65" s="83"/>
      <c r="AE65" s="83"/>
      <c r="AF65" s="83"/>
      <c r="AG65" s="83"/>
      <c r="AH65" s="83"/>
      <c r="AI65" s="83"/>
      <c r="AJ65" s="83"/>
      <c r="AK65" s="83"/>
    </row>
    <row r="66" spans="2:37" ht="9.75" customHeight="1">
      <c r="B66" s="20" t="s">
        <v>85</v>
      </c>
      <c r="F66" s="31"/>
      <c r="G66" s="20" t="s">
        <v>67</v>
      </c>
      <c r="H66" s="31"/>
      <c r="T66" s="20" t="s">
        <v>104</v>
      </c>
      <c r="U66" s="20"/>
      <c r="V66" s="20"/>
      <c r="W66" s="20"/>
      <c r="X66" s="20"/>
      <c r="Y66" s="46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2:37" ht="9.75" customHeight="1">
      <c r="B67" s="20" t="s">
        <v>159</v>
      </c>
      <c r="F67" s="31"/>
      <c r="T67" s="20" t="s">
        <v>105</v>
      </c>
      <c r="W67" s="20"/>
      <c r="X67" s="46" t="s">
        <v>67</v>
      </c>
      <c r="Y67" s="20"/>
      <c r="AC67" s="83"/>
      <c r="AD67" s="83"/>
      <c r="AE67" s="83"/>
      <c r="AF67" s="83"/>
      <c r="AG67" s="83"/>
      <c r="AH67" s="83"/>
      <c r="AI67" s="83"/>
      <c r="AJ67" s="83"/>
      <c r="AK67" s="83"/>
    </row>
    <row r="68" spans="26:37" ht="12.75">
      <c r="Z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2:37" ht="12.75">
      <c r="B69" s="24" t="s">
        <v>498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Z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</row>
    <row r="70" spans="2:37" ht="12.75">
      <c r="B70" s="24"/>
      <c r="C70" s="24"/>
      <c r="D70" s="24"/>
      <c r="E70" s="24"/>
      <c r="F70" s="24"/>
      <c r="G70" s="24"/>
      <c r="H70" s="24"/>
      <c r="I70" s="24"/>
      <c r="J70" s="24"/>
      <c r="K70" s="24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28:37" ht="12.75">
      <c r="AB71" s="83"/>
      <c r="AC71" s="83"/>
      <c r="AD71" s="83"/>
      <c r="AE71" s="83"/>
      <c r="AF71" s="83"/>
      <c r="AG71" s="83"/>
      <c r="AH71" s="83"/>
      <c r="AI71" s="83"/>
      <c r="AJ71" s="83"/>
      <c r="AK71" s="83"/>
    </row>
    <row r="72" spans="28:37" ht="12.75"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</sheetData>
  <sheetProtection/>
  <mergeCells count="1">
    <mergeCell ref="P62:Q62"/>
  </mergeCells>
  <printOptions/>
  <pageMargins left="0.25" right="0.25" top="0.5" bottom="0.2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73"/>
  <sheetViews>
    <sheetView zoomScalePageLayoutView="0" workbookViewId="0" topLeftCell="A25">
      <selection activeCell="Z52" sqref="Z52"/>
    </sheetView>
  </sheetViews>
  <sheetFormatPr defaultColWidth="9.140625" defaultRowHeight="12.75"/>
  <cols>
    <col min="1" max="2" width="3.421875" style="0" customWidth="1"/>
    <col min="3" max="3" width="3.00390625" style="0" customWidth="1"/>
    <col min="4" max="4" width="2.7109375" style="0" customWidth="1"/>
    <col min="5" max="5" width="3.8515625" style="0" customWidth="1"/>
    <col min="6" max="6" width="4.140625" style="0" customWidth="1"/>
    <col min="7" max="7" width="2.7109375" style="0" customWidth="1"/>
    <col min="8" max="8" width="3.00390625" style="0" customWidth="1"/>
    <col min="9" max="9" width="4.28125" style="0" customWidth="1"/>
    <col min="10" max="10" width="4.140625" style="0" customWidth="1"/>
    <col min="11" max="11" width="5.57421875" style="0" customWidth="1"/>
    <col min="12" max="12" width="3.28125" style="0" customWidth="1"/>
    <col min="13" max="13" width="4.140625" style="0" customWidth="1"/>
    <col min="14" max="14" width="4.421875" style="0" customWidth="1"/>
    <col min="15" max="15" width="4.8515625" style="0" customWidth="1"/>
    <col min="16" max="16" width="2.8515625" style="0" customWidth="1"/>
    <col min="17" max="17" width="3.140625" style="0" customWidth="1"/>
    <col min="18" max="18" width="3.8515625" style="0" customWidth="1"/>
    <col min="19" max="19" width="4.140625" style="0" customWidth="1"/>
    <col min="20" max="20" width="3.421875" style="0" customWidth="1"/>
    <col min="21" max="21" width="3.8515625" style="0" customWidth="1"/>
    <col min="22" max="22" width="2.57421875" style="0" customWidth="1"/>
    <col min="23" max="23" width="3.7109375" style="0" customWidth="1"/>
    <col min="24" max="24" width="4.28125" style="0" customWidth="1"/>
    <col min="25" max="25" width="4.57421875" style="0" customWidth="1"/>
    <col min="26" max="26" width="13.00390625" style="0" customWidth="1"/>
    <col min="27" max="27" width="9.140625" style="0" hidden="1" customWidth="1"/>
  </cols>
  <sheetData>
    <row r="2" spans="1:26" ht="10.5" customHeight="1">
      <c r="A2" s="20" t="s">
        <v>69</v>
      </c>
      <c r="B2" s="20"/>
      <c r="C2" s="20"/>
      <c r="D2" s="20"/>
      <c r="E2" s="20"/>
      <c r="F2" s="20"/>
      <c r="G2" s="20"/>
      <c r="H2" s="20"/>
      <c r="U2" s="20" t="s">
        <v>71</v>
      </c>
      <c r="V2" s="20"/>
      <c r="W2" s="20"/>
      <c r="X2" s="20"/>
      <c r="Y2" s="20"/>
      <c r="Z2" s="20"/>
    </row>
    <row r="3" spans="1:26" ht="10.5" customHeight="1">
      <c r="A3" s="20" t="s">
        <v>53</v>
      </c>
      <c r="B3" s="20"/>
      <c r="C3" s="20"/>
      <c r="D3" s="20"/>
      <c r="E3" s="20"/>
      <c r="F3" s="20"/>
      <c r="G3" s="20"/>
      <c r="H3" s="20"/>
      <c r="T3" s="20" t="s">
        <v>72</v>
      </c>
      <c r="U3" s="20" t="s">
        <v>229</v>
      </c>
      <c r="V3" s="20" t="s">
        <v>288</v>
      </c>
      <c r="W3" s="20"/>
      <c r="X3" s="20"/>
      <c r="Y3" s="20"/>
      <c r="Z3" s="20"/>
    </row>
    <row r="4" spans="1:26" ht="10.5" customHeight="1">
      <c r="A4" s="20" t="s">
        <v>87</v>
      </c>
      <c r="B4" s="20"/>
      <c r="C4" s="20"/>
      <c r="D4" s="20"/>
      <c r="E4" s="20"/>
      <c r="F4" s="20"/>
      <c r="G4" s="20"/>
      <c r="H4" s="20"/>
      <c r="T4" s="20" t="s">
        <v>73</v>
      </c>
      <c r="U4" s="20" t="s">
        <v>227</v>
      </c>
      <c r="V4" s="20" t="s">
        <v>289</v>
      </c>
      <c r="W4" s="20"/>
      <c r="X4" s="20"/>
      <c r="Y4" s="20"/>
      <c r="Z4" s="20"/>
    </row>
    <row r="5" spans="1:26" ht="10.5" customHeight="1">
      <c r="A5" s="20" t="s">
        <v>54</v>
      </c>
      <c r="B5" s="20"/>
      <c r="C5" s="20"/>
      <c r="D5" s="20"/>
      <c r="E5" s="20"/>
      <c r="F5" s="20"/>
      <c r="G5" s="20"/>
      <c r="H5" s="20"/>
      <c r="K5" s="47"/>
      <c r="L5" s="23" t="s">
        <v>505</v>
      </c>
      <c r="M5" s="24"/>
      <c r="N5" s="24"/>
      <c r="O5" s="24"/>
      <c r="P5" s="24"/>
      <c r="T5" s="20"/>
      <c r="U5" s="20"/>
      <c r="V5" s="20" t="s">
        <v>290</v>
      </c>
      <c r="W5" s="20"/>
      <c r="X5" s="20"/>
      <c r="Y5" s="20"/>
      <c r="Z5" s="20"/>
    </row>
    <row r="6" spans="1:26" ht="10.5" customHeight="1">
      <c r="A6" s="20" t="s">
        <v>55</v>
      </c>
      <c r="B6" s="20"/>
      <c r="C6" s="20"/>
      <c r="D6" s="20"/>
      <c r="E6" s="20"/>
      <c r="F6" s="20"/>
      <c r="G6" s="20"/>
      <c r="H6" s="20"/>
      <c r="T6" s="20"/>
      <c r="U6" s="20"/>
      <c r="V6" s="20" t="s">
        <v>291</v>
      </c>
      <c r="W6" s="20"/>
      <c r="X6" s="20"/>
      <c r="Y6" s="20"/>
      <c r="Z6" s="20"/>
    </row>
    <row r="7" spans="11:26" ht="12.75">
      <c r="K7" s="1" t="s">
        <v>59</v>
      </c>
      <c r="L7" s="1"/>
      <c r="M7" s="1"/>
      <c r="N7" s="1"/>
      <c r="O7" s="1"/>
      <c r="P7" s="1"/>
      <c r="Q7" s="1"/>
      <c r="R7" s="1"/>
      <c r="T7" s="20"/>
      <c r="U7" s="20"/>
      <c r="V7" s="20"/>
      <c r="W7" s="118"/>
      <c r="X7" s="20"/>
      <c r="Y7" s="20"/>
      <c r="Z7" s="20"/>
    </row>
    <row r="9" spans="11:19" ht="12.75">
      <c r="K9" s="24" t="s">
        <v>58</v>
      </c>
      <c r="L9" s="24"/>
      <c r="M9" s="24"/>
      <c r="N9" s="24"/>
      <c r="O9" s="24"/>
      <c r="P9" s="24"/>
      <c r="Q9" s="25"/>
      <c r="R9" s="25"/>
      <c r="S9" s="25"/>
    </row>
    <row r="10" spans="1:27" ht="10.5" customHeight="1">
      <c r="A10" s="5"/>
      <c r="B10" s="6"/>
      <c r="C10" s="18" t="s">
        <v>50</v>
      </c>
      <c r="D10" s="18"/>
      <c r="E10" s="18"/>
      <c r="F10" s="19"/>
      <c r="G10" s="19"/>
      <c r="H10" s="19"/>
      <c r="I10" s="18" t="s">
        <v>52</v>
      </c>
      <c r="J10" s="18"/>
      <c r="K10" s="18"/>
      <c r="L10" s="19"/>
      <c r="M10" s="19"/>
      <c r="N10" s="19"/>
      <c r="O10" s="19"/>
      <c r="P10" s="19"/>
      <c r="Q10" s="18" t="s">
        <v>51</v>
      </c>
      <c r="R10" s="18"/>
      <c r="S10" s="18"/>
      <c r="T10" s="19"/>
      <c r="U10" s="6"/>
      <c r="V10" s="6"/>
      <c r="W10" s="6"/>
      <c r="X10" s="6"/>
      <c r="Y10" s="6"/>
      <c r="Z10" s="9"/>
      <c r="AA10" s="7"/>
    </row>
    <row r="11" spans="1:27" ht="10.5" customHeight="1">
      <c r="A11" s="11" t="s">
        <v>9</v>
      </c>
      <c r="B11" s="12" t="s">
        <v>20</v>
      </c>
      <c r="C11" s="12" t="s">
        <v>20</v>
      </c>
      <c r="D11" s="12" t="s">
        <v>17</v>
      </c>
      <c r="E11" s="12" t="s">
        <v>3</v>
      </c>
      <c r="F11" s="12" t="s">
        <v>5</v>
      </c>
      <c r="G11" s="12" t="s">
        <v>8</v>
      </c>
      <c r="H11" s="12" t="s">
        <v>10</v>
      </c>
      <c r="I11" s="12" t="s">
        <v>11</v>
      </c>
      <c r="J11" s="12" t="s">
        <v>13</v>
      </c>
      <c r="K11" s="12" t="s">
        <v>13</v>
      </c>
      <c r="L11" s="12" t="s">
        <v>0</v>
      </c>
      <c r="M11" s="12" t="s">
        <v>1</v>
      </c>
      <c r="N11" s="12" t="s">
        <v>0</v>
      </c>
      <c r="O11" s="12" t="s">
        <v>1</v>
      </c>
      <c r="P11" s="12"/>
      <c r="Q11" s="12"/>
      <c r="R11" s="12" t="s">
        <v>0</v>
      </c>
      <c r="S11" s="12" t="s">
        <v>40</v>
      </c>
      <c r="T11" s="12" t="s">
        <v>2</v>
      </c>
      <c r="U11" s="12" t="s">
        <v>41</v>
      </c>
      <c r="V11" s="12" t="s">
        <v>42</v>
      </c>
      <c r="W11" s="12" t="s">
        <v>42</v>
      </c>
      <c r="X11" s="12" t="s">
        <v>46</v>
      </c>
      <c r="Y11" s="12" t="s">
        <v>100</v>
      </c>
      <c r="Z11" s="92" t="s">
        <v>70</v>
      </c>
      <c r="AA11" s="13"/>
    </row>
    <row r="12" spans="1:27" ht="10.5" customHeight="1">
      <c r="A12" s="14" t="s">
        <v>17</v>
      </c>
      <c r="B12" s="12" t="s">
        <v>17</v>
      </c>
      <c r="C12" s="12" t="s">
        <v>22</v>
      </c>
      <c r="D12" s="12" t="s">
        <v>56</v>
      </c>
      <c r="E12" s="12" t="s">
        <v>25</v>
      </c>
      <c r="F12" s="12" t="s">
        <v>6</v>
      </c>
      <c r="G12" s="12" t="s">
        <v>9</v>
      </c>
      <c r="H12" s="12" t="s">
        <v>9</v>
      </c>
      <c r="I12" s="12" t="s">
        <v>12</v>
      </c>
      <c r="J12" s="12" t="s">
        <v>14</v>
      </c>
      <c r="K12" s="12" t="s">
        <v>15</v>
      </c>
      <c r="L12" s="12" t="s">
        <v>29</v>
      </c>
      <c r="M12" s="12" t="s">
        <v>29</v>
      </c>
      <c r="N12" s="12" t="s">
        <v>33</v>
      </c>
      <c r="O12" s="12" t="s">
        <v>33</v>
      </c>
      <c r="P12" s="12" t="s">
        <v>5</v>
      </c>
      <c r="Q12" s="12" t="s">
        <v>5</v>
      </c>
      <c r="R12" s="12" t="s">
        <v>38</v>
      </c>
      <c r="S12" s="12"/>
      <c r="T12" s="12" t="s">
        <v>38</v>
      </c>
      <c r="U12" s="12" t="s">
        <v>40</v>
      </c>
      <c r="V12" s="12" t="s">
        <v>43</v>
      </c>
      <c r="W12" s="12" t="s">
        <v>43</v>
      </c>
      <c r="X12" s="12" t="s">
        <v>47</v>
      </c>
      <c r="Y12" s="12" t="s">
        <v>101</v>
      </c>
      <c r="Z12" s="93"/>
      <c r="AA12" s="13"/>
    </row>
    <row r="13" spans="1:27" ht="10.5" customHeight="1">
      <c r="A13" s="14" t="s">
        <v>18</v>
      </c>
      <c r="B13" s="12" t="s">
        <v>21</v>
      </c>
      <c r="C13" s="12" t="s">
        <v>23</v>
      </c>
      <c r="D13" s="12" t="s">
        <v>57</v>
      </c>
      <c r="E13" s="12" t="s">
        <v>4</v>
      </c>
      <c r="F13" s="12" t="s">
        <v>7</v>
      </c>
      <c r="G13" s="12" t="s">
        <v>9</v>
      </c>
      <c r="H13" s="12" t="s">
        <v>9</v>
      </c>
      <c r="I13" s="12" t="s">
        <v>26</v>
      </c>
      <c r="J13" s="12" t="s">
        <v>15</v>
      </c>
      <c r="K13" s="12" t="s">
        <v>27</v>
      </c>
      <c r="L13" s="12" t="s">
        <v>30</v>
      </c>
      <c r="M13" s="12" t="s">
        <v>30</v>
      </c>
      <c r="N13" s="12" t="s">
        <v>34</v>
      </c>
      <c r="O13" s="12" t="s">
        <v>34</v>
      </c>
      <c r="P13" s="12" t="s">
        <v>36</v>
      </c>
      <c r="Q13" s="12" t="s">
        <v>37</v>
      </c>
      <c r="R13" s="12" t="s">
        <v>39</v>
      </c>
      <c r="S13" s="12"/>
      <c r="T13" s="12" t="s">
        <v>39</v>
      </c>
      <c r="V13" s="12" t="s">
        <v>44</v>
      </c>
      <c r="W13" s="12" t="s">
        <v>45</v>
      </c>
      <c r="X13" s="12" t="s">
        <v>48</v>
      </c>
      <c r="Y13" s="12" t="s">
        <v>0</v>
      </c>
      <c r="Z13" s="93"/>
      <c r="AA13" s="13"/>
    </row>
    <row r="14" spans="1:27" ht="10.5" customHeight="1">
      <c r="A14" s="14" t="s">
        <v>19</v>
      </c>
      <c r="B14" s="12" t="s">
        <v>24</v>
      </c>
      <c r="C14" s="12" t="s">
        <v>24</v>
      </c>
      <c r="D14" s="12"/>
      <c r="E14" s="12"/>
      <c r="F14" s="12" t="s">
        <v>24</v>
      </c>
      <c r="G14" s="12"/>
      <c r="H14" s="12"/>
      <c r="I14" s="12"/>
      <c r="J14" s="12" t="s">
        <v>16</v>
      </c>
      <c r="K14" s="12" t="s">
        <v>28</v>
      </c>
      <c r="L14" s="12" t="s">
        <v>31</v>
      </c>
      <c r="M14" s="12" t="s">
        <v>31</v>
      </c>
      <c r="N14" s="12" t="s">
        <v>35</v>
      </c>
      <c r="O14" s="12" t="s">
        <v>35</v>
      </c>
      <c r="P14" s="12"/>
      <c r="Q14" s="12"/>
      <c r="R14" s="12"/>
      <c r="S14" s="12"/>
      <c r="U14" s="12"/>
      <c r="V14" s="12" t="s">
        <v>32</v>
      </c>
      <c r="W14" s="12" t="s">
        <v>32</v>
      </c>
      <c r="X14" s="12" t="s">
        <v>49</v>
      </c>
      <c r="Y14" s="12" t="s">
        <v>102</v>
      </c>
      <c r="Z14" s="93"/>
      <c r="AA14" s="13"/>
    </row>
    <row r="15" spans="1:27" ht="10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 t="s">
        <v>16</v>
      </c>
      <c r="L15" s="16" t="s">
        <v>32</v>
      </c>
      <c r="M15" s="16" t="s">
        <v>32</v>
      </c>
      <c r="N15" s="16"/>
      <c r="O15" s="38"/>
      <c r="P15" s="16"/>
      <c r="Q15" s="16"/>
      <c r="R15" s="16"/>
      <c r="S15" s="16"/>
      <c r="T15" s="38"/>
      <c r="U15" s="16"/>
      <c r="V15" s="16"/>
      <c r="W15" s="16"/>
      <c r="X15" s="16" t="s">
        <v>24</v>
      </c>
      <c r="Y15" s="16"/>
      <c r="Z15" s="15"/>
      <c r="AA15" s="17"/>
    </row>
    <row r="16" spans="1:27" ht="10.5" customHeight="1">
      <c r="A16" s="8">
        <v>1</v>
      </c>
      <c r="B16" s="50">
        <v>57</v>
      </c>
      <c r="C16" s="50">
        <v>45</v>
      </c>
      <c r="D16" s="51">
        <v>51</v>
      </c>
      <c r="E16" s="51">
        <v>9</v>
      </c>
      <c r="F16" s="50">
        <v>53</v>
      </c>
      <c r="G16" s="51">
        <v>14</v>
      </c>
      <c r="H16" s="51">
        <v>0</v>
      </c>
      <c r="I16" s="51">
        <v>0</v>
      </c>
      <c r="J16" s="50">
        <v>0</v>
      </c>
      <c r="K16" s="50">
        <v>0</v>
      </c>
      <c r="L16" s="50">
        <v>84</v>
      </c>
      <c r="M16" s="50">
        <v>62</v>
      </c>
      <c r="N16" s="50">
        <v>2981</v>
      </c>
      <c r="O16" s="50">
        <v>2954</v>
      </c>
      <c r="P16" s="50">
        <v>4</v>
      </c>
      <c r="Q16" s="50">
        <v>2</v>
      </c>
      <c r="R16" s="50">
        <v>25</v>
      </c>
      <c r="S16" s="50" t="s">
        <v>113</v>
      </c>
      <c r="T16" s="50">
        <v>3.4</v>
      </c>
      <c r="U16" s="53" t="s">
        <v>99</v>
      </c>
      <c r="V16" s="50">
        <v>9</v>
      </c>
      <c r="W16" s="50">
        <v>10</v>
      </c>
      <c r="X16" s="54">
        <v>53.6</v>
      </c>
      <c r="Y16" s="53">
        <v>500</v>
      </c>
      <c r="Z16" s="94"/>
      <c r="AA16" s="3"/>
    </row>
    <row r="17" spans="1:27" ht="10.5" customHeight="1">
      <c r="A17" s="8">
        <v>2</v>
      </c>
      <c r="B17" s="55">
        <v>71</v>
      </c>
      <c r="C17" s="50">
        <v>48</v>
      </c>
      <c r="D17" s="51">
        <v>60</v>
      </c>
      <c r="E17" s="51">
        <v>19</v>
      </c>
      <c r="F17" s="50">
        <v>55</v>
      </c>
      <c r="G17" s="51">
        <v>5</v>
      </c>
      <c r="H17" s="51">
        <v>0</v>
      </c>
      <c r="I17" s="53">
        <v>0</v>
      </c>
      <c r="J17" s="50">
        <v>0</v>
      </c>
      <c r="K17" s="50">
        <v>0</v>
      </c>
      <c r="L17" s="50">
        <v>95</v>
      </c>
      <c r="M17" s="50">
        <v>44</v>
      </c>
      <c r="N17" s="50">
        <v>2989</v>
      </c>
      <c r="O17" s="50">
        <v>2974</v>
      </c>
      <c r="P17" s="50" t="s">
        <v>10</v>
      </c>
      <c r="Q17" s="50">
        <v>4</v>
      </c>
      <c r="R17" s="50">
        <v>14</v>
      </c>
      <c r="S17" s="50" t="s">
        <v>299</v>
      </c>
      <c r="T17" s="50">
        <v>0.7</v>
      </c>
      <c r="U17" s="53" t="s">
        <v>304</v>
      </c>
      <c r="V17" s="50">
        <v>8</v>
      </c>
      <c r="W17" s="50">
        <v>5</v>
      </c>
      <c r="X17" s="49">
        <v>57</v>
      </c>
      <c r="Y17" s="48">
        <v>620</v>
      </c>
      <c r="Z17" s="95"/>
      <c r="AA17" s="3"/>
    </row>
    <row r="18" spans="1:27" ht="10.5" customHeight="1">
      <c r="A18" s="8">
        <v>3</v>
      </c>
      <c r="B18" s="50">
        <v>72</v>
      </c>
      <c r="C18" s="50">
        <v>47</v>
      </c>
      <c r="D18" s="51">
        <v>60</v>
      </c>
      <c r="E18" s="51">
        <v>20</v>
      </c>
      <c r="F18" s="50">
        <v>60</v>
      </c>
      <c r="G18" s="51">
        <v>5</v>
      </c>
      <c r="H18" s="51">
        <v>0</v>
      </c>
      <c r="I18" s="50">
        <v>0</v>
      </c>
      <c r="J18" s="50">
        <v>0</v>
      </c>
      <c r="K18" s="50">
        <v>0</v>
      </c>
      <c r="L18" s="50">
        <v>98</v>
      </c>
      <c r="M18" s="50">
        <v>43</v>
      </c>
      <c r="N18" s="50">
        <v>2994</v>
      </c>
      <c r="O18" s="50">
        <v>2980</v>
      </c>
      <c r="P18" s="50">
        <v>3</v>
      </c>
      <c r="Q18" s="50">
        <v>7</v>
      </c>
      <c r="R18" s="50">
        <v>23</v>
      </c>
      <c r="S18" s="50" t="s">
        <v>127</v>
      </c>
      <c r="T18" s="50">
        <v>3.8</v>
      </c>
      <c r="U18" s="53" t="s">
        <v>19</v>
      </c>
      <c r="V18" s="50">
        <v>3</v>
      </c>
      <c r="W18" s="31">
        <v>0</v>
      </c>
      <c r="X18" s="54">
        <v>58.6</v>
      </c>
      <c r="Y18" s="53">
        <v>460</v>
      </c>
      <c r="Z18" s="95"/>
      <c r="AA18" s="3"/>
    </row>
    <row r="19" spans="1:27" ht="10.5" customHeight="1">
      <c r="A19" s="8">
        <v>4</v>
      </c>
      <c r="B19" s="31">
        <v>62</v>
      </c>
      <c r="C19" s="50">
        <v>56</v>
      </c>
      <c r="D19" s="51">
        <v>59</v>
      </c>
      <c r="E19" s="51">
        <v>21</v>
      </c>
      <c r="F19" s="50">
        <v>62</v>
      </c>
      <c r="G19" s="51">
        <v>6</v>
      </c>
      <c r="H19" s="51">
        <v>0</v>
      </c>
      <c r="I19" s="50">
        <v>0</v>
      </c>
      <c r="J19" s="50">
        <v>0</v>
      </c>
      <c r="K19" s="50">
        <v>0</v>
      </c>
      <c r="L19" s="50">
        <v>94</v>
      </c>
      <c r="M19" s="50">
        <v>87</v>
      </c>
      <c r="N19" s="50">
        <v>2987</v>
      </c>
      <c r="O19" s="50">
        <v>2978</v>
      </c>
      <c r="P19" s="50">
        <v>2</v>
      </c>
      <c r="Q19" s="50">
        <v>10</v>
      </c>
      <c r="R19" s="50">
        <v>20</v>
      </c>
      <c r="S19" s="50" t="s">
        <v>297</v>
      </c>
      <c r="T19" s="54">
        <v>6</v>
      </c>
      <c r="U19" s="56" t="s">
        <v>297</v>
      </c>
      <c r="V19" s="50">
        <v>0</v>
      </c>
      <c r="W19" s="50">
        <v>10</v>
      </c>
      <c r="X19" s="50">
        <v>58.1</v>
      </c>
      <c r="Y19" s="53">
        <v>250</v>
      </c>
      <c r="Z19" s="175"/>
      <c r="AA19" s="3"/>
    </row>
    <row r="20" spans="1:27" ht="10.5" customHeight="1">
      <c r="A20" s="8">
        <v>5</v>
      </c>
      <c r="B20" s="55">
        <v>65</v>
      </c>
      <c r="C20" s="50">
        <v>43</v>
      </c>
      <c r="D20" s="51">
        <v>54</v>
      </c>
      <c r="E20" s="51">
        <v>15</v>
      </c>
      <c r="F20" s="50">
        <v>43</v>
      </c>
      <c r="G20" s="51">
        <v>11</v>
      </c>
      <c r="H20" s="51">
        <v>0</v>
      </c>
      <c r="I20" s="111">
        <v>0.3</v>
      </c>
      <c r="J20" s="50">
        <v>0</v>
      </c>
      <c r="K20" s="50">
        <v>0</v>
      </c>
      <c r="L20" s="50">
        <v>93</v>
      </c>
      <c r="M20" s="50">
        <v>78</v>
      </c>
      <c r="N20" s="50">
        <v>2980</v>
      </c>
      <c r="O20" s="50">
        <v>2952</v>
      </c>
      <c r="P20" s="50">
        <v>10</v>
      </c>
      <c r="Q20" s="50">
        <v>12</v>
      </c>
      <c r="R20" s="50">
        <v>27</v>
      </c>
      <c r="S20" s="50" t="s">
        <v>19</v>
      </c>
      <c r="T20" s="54">
        <v>6.8</v>
      </c>
      <c r="U20" s="53" t="s">
        <v>112</v>
      </c>
      <c r="V20" s="50">
        <v>10</v>
      </c>
      <c r="W20" s="50">
        <v>10</v>
      </c>
      <c r="X20" s="57">
        <v>57</v>
      </c>
      <c r="Y20" s="58">
        <v>620</v>
      </c>
      <c r="Z20" s="174"/>
      <c r="AA20" s="3"/>
    </row>
    <row r="21" spans="1:27" ht="10.5" customHeight="1">
      <c r="A21" s="8">
        <v>6</v>
      </c>
      <c r="B21" s="50">
        <v>48</v>
      </c>
      <c r="C21" s="50">
        <v>41</v>
      </c>
      <c r="D21" s="51">
        <v>45</v>
      </c>
      <c r="E21" s="51">
        <v>6</v>
      </c>
      <c r="F21" s="50">
        <v>42</v>
      </c>
      <c r="G21" s="51">
        <v>20</v>
      </c>
      <c r="H21" s="51">
        <v>0</v>
      </c>
      <c r="I21" s="51">
        <v>0</v>
      </c>
      <c r="J21" s="50">
        <v>0</v>
      </c>
      <c r="K21" s="50">
        <v>0</v>
      </c>
      <c r="L21" s="50">
        <v>85</v>
      </c>
      <c r="M21" s="50">
        <v>66</v>
      </c>
      <c r="N21" s="50">
        <v>3014</v>
      </c>
      <c r="O21" s="50">
        <v>2971</v>
      </c>
      <c r="P21" s="50">
        <v>4</v>
      </c>
      <c r="Q21" s="50">
        <v>2</v>
      </c>
      <c r="R21" s="50">
        <v>20</v>
      </c>
      <c r="S21" s="50" t="s">
        <v>296</v>
      </c>
      <c r="T21" s="50">
        <v>3.9</v>
      </c>
      <c r="U21" s="53" t="s">
        <v>75</v>
      </c>
      <c r="V21" s="50">
        <v>10</v>
      </c>
      <c r="W21" s="50">
        <v>10</v>
      </c>
      <c r="X21" s="54">
        <v>52.9</v>
      </c>
      <c r="Y21" s="53">
        <v>670</v>
      </c>
      <c r="Z21" s="174"/>
      <c r="AA21" s="3"/>
    </row>
    <row r="22" spans="1:27" ht="10.5" customHeight="1">
      <c r="A22" s="8">
        <v>7</v>
      </c>
      <c r="B22" s="50">
        <v>50</v>
      </c>
      <c r="C22" s="50">
        <v>34</v>
      </c>
      <c r="D22" s="51">
        <v>42</v>
      </c>
      <c r="E22" s="51">
        <v>3</v>
      </c>
      <c r="F22" s="50">
        <v>43</v>
      </c>
      <c r="G22" s="51">
        <v>23</v>
      </c>
      <c r="H22" s="51">
        <v>0</v>
      </c>
      <c r="I22" s="50">
        <v>0</v>
      </c>
      <c r="J22" s="50">
        <v>0</v>
      </c>
      <c r="K22" s="50">
        <v>0</v>
      </c>
      <c r="L22" s="50">
        <v>84</v>
      </c>
      <c r="M22" s="50">
        <v>52</v>
      </c>
      <c r="N22" s="50">
        <v>3044</v>
      </c>
      <c r="O22" s="50">
        <v>3014</v>
      </c>
      <c r="P22" s="50">
        <v>3</v>
      </c>
      <c r="Q22" s="50" t="s">
        <v>10</v>
      </c>
      <c r="R22" s="50">
        <v>20</v>
      </c>
      <c r="S22" s="50" t="s">
        <v>23</v>
      </c>
      <c r="T22" s="50">
        <v>2.9</v>
      </c>
      <c r="U22" s="59" t="s">
        <v>75</v>
      </c>
      <c r="V22" s="50">
        <v>1</v>
      </c>
      <c r="W22" s="50">
        <v>0</v>
      </c>
      <c r="X22" s="54">
        <v>52</v>
      </c>
      <c r="Y22" s="53">
        <v>470</v>
      </c>
      <c r="Z22" s="174"/>
      <c r="AA22" s="3"/>
    </row>
    <row r="23" spans="1:27" ht="10.5" customHeight="1">
      <c r="A23" s="8">
        <v>8</v>
      </c>
      <c r="B23" s="50">
        <v>61</v>
      </c>
      <c r="C23" s="50">
        <v>41</v>
      </c>
      <c r="D23" s="51">
        <v>51</v>
      </c>
      <c r="E23" s="51">
        <v>13</v>
      </c>
      <c r="F23" s="50">
        <v>48</v>
      </c>
      <c r="G23" s="51">
        <v>14</v>
      </c>
      <c r="H23" s="51">
        <v>0</v>
      </c>
      <c r="I23" s="50">
        <v>0</v>
      </c>
      <c r="J23" s="50">
        <v>0</v>
      </c>
      <c r="K23" s="50">
        <v>0</v>
      </c>
      <c r="L23" s="50">
        <v>68</v>
      </c>
      <c r="M23" s="50">
        <v>40</v>
      </c>
      <c r="N23" s="50">
        <v>3024</v>
      </c>
      <c r="O23" s="50">
        <v>3003</v>
      </c>
      <c r="P23" s="50">
        <v>7</v>
      </c>
      <c r="Q23" s="50">
        <v>4</v>
      </c>
      <c r="R23" s="50">
        <v>26</v>
      </c>
      <c r="S23" s="50" t="s">
        <v>297</v>
      </c>
      <c r="T23" s="54">
        <v>6.5</v>
      </c>
      <c r="U23" s="53" t="s">
        <v>297</v>
      </c>
      <c r="V23" s="50">
        <v>0</v>
      </c>
      <c r="W23" s="50">
        <v>0</v>
      </c>
      <c r="X23" s="54">
        <v>52.7</v>
      </c>
      <c r="Y23" s="53">
        <v>460</v>
      </c>
      <c r="Z23" s="174"/>
      <c r="AA23" s="3"/>
    </row>
    <row r="24" spans="1:27" ht="10.5" customHeight="1">
      <c r="A24" s="8">
        <v>9</v>
      </c>
      <c r="B24" s="50">
        <v>63</v>
      </c>
      <c r="C24" s="50">
        <v>44</v>
      </c>
      <c r="D24" s="51">
        <v>54</v>
      </c>
      <c r="E24" s="51">
        <v>16</v>
      </c>
      <c r="F24" s="50">
        <v>49</v>
      </c>
      <c r="G24" s="51">
        <v>11</v>
      </c>
      <c r="H24" s="51">
        <v>0</v>
      </c>
      <c r="I24" s="51">
        <v>0</v>
      </c>
      <c r="J24" s="51">
        <v>0</v>
      </c>
      <c r="K24" s="50">
        <v>0</v>
      </c>
      <c r="L24" s="50">
        <v>67</v>
      </c>
      <c r="M24" s="50">
        <v>42</v>
      </c>
      <c r="N24" s="50">
        <v>3008</v>
      </c>
      <c r="O24" s="50">
        <v>2998</v>
      </c>
      <c r="P24" s="50">
        <v>5</v>
      </c>
      <c r="Q24" s="50">
        <v>4</v>
      </c>
      <c r="R24" s="50">
        <v>18</v>
      </c>
      <c r="S24" s="50" t="s">
        <v>127</v>
      </c>
      <c r="T24" s="50">
        <v>5.5</v>
      </c>
      <c r="U24" s="53" t="s">
        <v>127</v>
      </c>
      <c r="V24" s="50">
        <v>0</v>
      </c>
      <c r="W24" s="60">
        <v>0</v>
      </c>
      <c r="X24" s="54">
        <v>54.1</v>
      </c>
      <c r="Y24" s="53">
        <v>460</v>
      </c>
      <c r="Z24" s="174"/>
      <c r="AA24" s="3"/>
    </row>
    <row r="25" spans="1:27" ht="10.5" customHeight="1">
      <c r="A25" s="8">
        <v>10</v>
      </c>
      <c r="B25" s="50">
        <v>61</v>
      </c>
      <c r="C25" s="50">
        <v>42</v>
      </c>
      <c r="D25" s="51">
        <v>52</v>
      </c>
      <c r="E25" s="51">
        <v>16</v>
      </c>
      <c r="F25" s="50">
        <v>53</v>
      </c>
      <c r="G25" s="51">
        <v>13</v>
      </c>
      <c r="H25" s="51">
        <v>0</v>
      </c>
      <c r="I25" s="51">
        <v>0</v>
      </c>
      <c r="J25" s="51">
        <v>0</v>
      </c>
      <c r="K25" s="50">
        <v>0</v>
      </c>
      <c r="L25" s="50">
        <v>71</v>
      </c>
      <c r="M25" s="50">
        <v>38</v>
      </c>
      <c r="N25" s="50">
        <v>3004</v>
      </c>
      <c r="O25" s="50">
        <v>2980</v>
      </c>
      <c r="P25" s="50">
        <v>4</v>
      </c>
      <c r="Q25" s="50">
        <v>2</v>
      </c>
      <c r="R25" s="50">
        <v>22</v>
      </c>
      <c r="S25" s="50" t="s">
        <v>112</v>
      </c>
      <c r="T25" s="50">
        <v>5.3</v>
      </c>
      <c r="U25" s="53" t="s">
        <v>127</v>
      </c>
      <c r="V25" s="50">
        <v>7</v>
      </c>
      <c r="W25" s="50">
        <v>7</v>
      </c>
      <c r="X25" s="54">
        <v>53.6</v>
      </c>
      <c r="Y25" s="53">
        <v>450</v>
      </c>
      <c r="Z25" s="174"/>
      <c r="AA25" s="3"/>
    </row>
    <row r="26" spans="1:27" ht="10.5" customHeight="1">
      <c r="A26" s="8">
        <v>11</v>
      </c>
      <c r="B26" s="50">
        <v>53</v>
      </c>
      <c r="C26" s="50">
        <v>43</v>
      </c>
      <c r="D26" s="51">
        <v>48</v>
      </c>
      <c r="E26" s="51">
        <v>13</v>
      </c>
      <c r="F26" s="50">
        <v>45</v>
      </c>
      <c r="G26" s="51">
        <v>18</v>
      </c>
      <c r="H26" s="51">
        <v>0</v>
      </c>
      <c r="I26" s="111">
        <v>1.58</v>
      </c>
      <c r="J26" s="51">
        <v>0</v>
      </c>
      <c r="K26" s="50">
        <v>0</v>
      </c>
      <c r="L26" s="50">
        <v>100</v>
      </c>
      <c r="M26" s="50">
        <v>58</v>
      </c>
      <c r="N26" s="50">
        <v>2981</v>
      </c>
      <c r="O26" s="50">
        <v>2918</v>
      </c>
      <c r="P26" s="50" t="s">
        <v>10</v>
      </c>
      <c r="Q26" s="50">
        <v>6</v>
      </c>
      <c r="R26" s="50">
        <v>29</v>
      </c>
      <c r="S26" s="50" t="s">
        <v>23</v>
      </c>
      <c r="T26" s="53">
        <v>3.1</v>
      </c>
      <c r="U26" s="53" t="s">
        <v>99</v>
      </c>
      <c r="V26" s="50">
        <v>0</v>
      </c>
      <c r="W26" s="50">
        <v>10</v>
      </c>
      <c r="X26" s="54">
        <v>50.9</v>
      </c>
      <c r="Y26" s="53">
        <v>530</v>
      </c>
      <c r="Z26" s="198" t="s">
        <v>511</v>
      </c>
      <c r="AA26" s="3"/>
    </row>
    <row r="27" spans="1:27" ht="10.5" customHeight="1">
      <c r="A27" s="8">
        <v>12</v>
      </c>
      <c r="B27" s="50">
        <v>46</v>
      </c>
      <c r="C27" s="50">
        <v>38</v>
      </c>
      <c r="D27" s="51">
        <v>42</v>
      </c>
      <c r="E27" s="51">
        <v>9</v>
      </c>
      <c r="F27" s="50">
        <v>39</v>
      </c>
      <c r="G27" s="51">
        <v>23</v>
      </c>
      <c r="H27" s="51">
        <v>0</v>
      </c>
      <c r="I27" s="111">
        <v>0.45</v>
      </c>
      <c r="J27" s="51">
        <v>0</v>
      </c>
      <c r="K27" s="50">
        <v>0</v>
      </c>
      <c r="L27" s="50">
        <v>100</v>
      </c>
      <c r="M27" s="50">
        <v>69</v>
      </c>
      <c r="N27" s="50">
        <v>2992</v>
      </c>
      <c r="O27" s="50">
        <v>2920</v>
      </c>
      <c r="P27" s="50">
        <v>11</v>
      </c>
      <c r="Q27" s="50">
        <v>5</v>
      </c>
      <c r="R27" s="50">
        <v>32</v>
      </c>
      <c r="S27" s="50" t="s">
        <v>293</v>
      </c>
      <c r="T27" s="50">
        <v>6.6</v>
      </c>
      <c r="U27" s="53" t="s">
        <v>296</v>
      </c>
      <c r="V27" s="50">
        <v>10</v>
      </c>
      <c r="W27" s="50">
        <v>10</v>
      </c>
      <c r="X27" s="50">
        <v>47.7</v>
      </c>
      <c r="Y27" s="53">
        <v>510</v>
      </c>
      <c r="Z27" s="198"/>
      <c r="AA27" s="3"/>
    </row>
    <row r="28" spans="1:27" ht="10.5" customHeight="1">
      <c r="A28" s="8">
        <v>13</v>
      </c>
      <c r="B28" s="50">
        <v>46</v>
      </c>
      <c r="C28" s="50">
        <v>34</v>
      </c>
      <c r="D28" s="51">
        <v>40</v>
      </c>
      <c r="E28" s="51">
        <v>5</v>
      </c>
      <c r="F28" s="50">
        <v>37</v>
      </c>
      <c r="G28" s="51">
        <v>25</v>
      </c>
      <c r="H28" s="51">
        <v>0</v>
      </c>
      <c r="I28" s="51">
        <v>0</v>
      </c>
      <c r="J28" s="51">
        <v>0</v>
      </c>
      <c r="K28" s="50">
        <v>0</v>
      </c>
      <c r="L28" s="50">
        <v>86</v>
      </c>
      <c r="M28" s="50">
        <v>48</v>
      </c>
      <c r="N28" s="50">
        <v>3013</v>
      </c>
      <c r="O28" s="50">
        <v>2991</v>
      </c>
      <c r="P28" s="50">
        <v>6</v>
      </c>
      <c r="Q28" s="50" t="s">
        <v>10</v>
      </c>
      <c r="R28" s="50">
        <v>24</v>
      </c>
      <c r="S28" s="50" t="s">
        <v>293</v>
      </c>
      <c r="T28" s="54">
        <v>3.2</v>
      </c>
      <c r="U28" s="53" t="s">
        <v>75</v>
      </c>
      <c r="V28" s="50">
        <v>0</v>
      </c>
      <c r="W28" s="50">
        <v>0</v>
      </c>
      <c r="X28" s="54">
        <v>47.5</v>
      </c>
      <c r="Y28" s="53">
        <v>460</v>
      </c>
      <c r="Z28" s="198"/>
      <c r="AA28" s="3"/>
    </row>
    <row r="29" spans="1:27" ht="10.5" customHeight="1">
      <c r="A29" s="8">
        <v>14</v>
      </c>
      <c r="B29" s="50">
        <v>57</v>
      </c>
      <c r="C29" s="50">
        <v>36</v>
      </c>
      <c r="D29" s="51">
        <v>47</v>
      </c>
      <c r="E29" s="51">
        <v>12</v>
      </c>
      <c r="F29" s="50">
        <v>50</v>
      </c>
      <c r="G29" s="51">
        <v>18</v>
      </c>
      <c r="H29" s="51">
        <v>0</v>
      </c>
      <c r="I29" s="51">
        <v>0</v>
      </c>
      <c r="J29" s="51">
        <v>0</v>
      </c>
      <c r="K29" s="50">
        <v>0</v>
      </c>
      <c r="L29" s="50">
        <v>79</v>
      </c>
      <c r="M29" s="50">
        <v>54</v>
      </c>
      <c r="N29" s="50">
        <v>3015</v>
      </c>
      <c r="O29" s="50">
        <v>2992</v>
      </c>
      <c r="P29" s="50">
        <v>4</v>
      </c>
      <c r="Q29" s="50" t="s">
        <v>10</v>
      </c>
      <c r="R29" s="50">
        <v>14</v>
      </c>
      <c r="S29" s="50" t="s">
        <v>297</v>
      </c>
      <c r="T29" s="54">
        <v>3.7</v>
      </c>
      <c r="U29" s="53" t="s">
        <v>297</v>
      </c>
      <c r="V29" s="50">
        <v>9</v>
      </c>
      <c r="W29" s="50">
        <v>2</v>
      </c>
      <c r="X29" s="54">
        <v>49.1</v>
      </c>
      <c r="Y29" s="53">
        <v>540</v>
      </c>
      <c r="Z29" s="198"/>
      <c r="AA29" s="3"/>
    </row>
    <row r="30" spans="1:27" ht="10.5" customHeight="1">
      <c r="A30" s="8">
        <v>15</v>
      </c>
      <c r="B30" s="50">
        <v>64</v>
      </c>
      <c r="C30" s="50">
        <v>44</v>
      </c>
      <c r="D30" s="51">
        <v>54</v>
      </c>
      <c r="E30" s="51">
        <v>19</v>
      </c>
      <c r="F30" s="50">
        <v>53</v>
      </c>
      <c r="G30" s="51">
        <v>11</v>
      </c>
      <c r="H30" s="51">
        <v>0</v>
      </c>
      <c r="I30" s="51">
        <v>0</v>
      </c>
      <c r="J30" s="51">
        <v>0</v>
      </c>
      <c r="K30" s="50">
        <v>0</v>
      </c>
      <c r="L30" s="50">
        <v>87</v>
      </c>
      <c r="M30" s="50">
        <v>52</v>
      </c>
      <c r="N30" s="50">
        <v>2999</v>
      </c>
      <c r="O30" s="50">
        <v>2990</v>
      </c>
      <c r="P30" s="50">
        <v>3</v>
      </c>
      <c r="Q30" s="50">
        <v>6</v>
      </c>
      <c r="R30" s="50">
        <v>17</v>
      </c>
      <c r="S30" s="50" t="s">
        <v>112</v>
      </c>
      <c r="T30" s="54">
        <v>3.6</v>
      </c>
      <c r="U30" s="50" t="s">
        <v>19</v>
      </c>
      <c r="V30" s="50">
        <v>0</v>
      </c>
      <c r="W30" s="50">
        <v>0</v>
      </c>
      <c r="X30" s="54">
        <v>52</v>
      </c>
      <c r="Y30" s="53">
        <v>420</v>
      </c>
      <c r="Z30" s="200" t="s">
        <v>513</v>
      </c>
      <c r="AA30" s="3"/>
    </row>
    <row r="31" spans="1:27" ht="10.5" customHeight="1">
      <c r="A31" s="8">
        <v>16</v>
      </c>
      <c r="B31" s="50">
        <v>55</v>
      </c>
      <c r="C31" s="50">
        <v>48</v>
      </c>
      <c r="D31" s="51">
        <v>52</v>
      </c>
      <c r="E31" s="51">
        <v>17</v>
      </c>
      <c r="F31" s="50">
        <v>50</v>
      </c>
      <c r="G31" s="51">
        <v>13</v>
      </c>
      <c r="H31" s="51">
        <v>0</v>
      </c>
      <c r="I31" s="111">
        <v>0.29</v>
      </c>
      <c r="J31" s="51">
        <v>0</v>
      </c>
      <c r="K31" s="50">
        <v>0</v>
      </c>
      <c r="L31" s="50">
        <v>100</v>
      </c>
      <c r="M31" s="50">
        <v>71</v>
      </c>
      <c r="N31" s="50">
        <v>2992</v>
      </c>
      <c r="O31" s="50">
        <v>2975</v>
      </c>
      <c r="P31" s="50">
        <v>10</v>
      </c>
      <c r="Q31" s="50">
        <v>5</v>
      </c>
      <c r="R31" s="50">
        <v>23</v>
      </c>
      <c r="S31" s="50" t="s">
        <v>19</v>
      </c>
      <c r="T31" s="54">
        <v>6.7</v>
      </c>
      <c r="U31" s="53" t="s">
        <v>19</v>
      </c>
      <c r="V31" s="50">
        <v>10</v>
      </c>
      <c r="W31" s="50">
        <v>10</v>
      </c>
      <c r="X31" s="50">
        <v>51.3</v>
      </c>
      <c r="Y31" s="53">
        <v>110</v>
      </c>
      <c r="Z31" s="198" t="s">
        <v>515</v>
      </c>
      <c r="AA31" s="3"/>
    </row>
    <row r="32" spans="1:27" ht="10.5" customHeight="1">
      <c r="A32" s="8">
        <v>17</v>
      </c>
      <c r="B32" s="50">
        <v>56</v>
      </c>
      <c r="C32" s="60">
        <v>50</v>
      </c>
      <c r="D32" s="51">
        <v>53</v>
      </c>
      <c r="E32" s="51">
        <v>18</v>
      </c>
      <c r="F32" s="60">
        <v>56</v>
      </c>
      <c r="G32" s="51">
        <v>12</v>
      </c>
      <c r="H32" s="51">
        <v>0</v>
      </c>
      <c r="I32" s="64">
        <v>1.23</v>
      </c>
      <c r="J32" s="66">
        <v>0</v>
      </c>
      <c r="K32" s="60">
        <v>0</v>
      </c>
      <c r="L32" s="50">
        <v>100</v>
      </c>
      <c r="M32" s="50">
        <v>100</v>
      </c>
      <c r="N32" s="60">
        <v>2978</v>
      </c>
      <c r="O32" s="60">
        <v>2936</v>
      </c>
      <c r="P32" s="60" t="s">
        <v>10</v>
      </c>
      <c r="Q32" s="60">
        <v>5</v>
      </c>
      <c r="R32" s="60">
        <v>22</v>
      </c>
      <c r="S32" s="60" t="s">
        <v>127</v>
      </c>
      <c r="T32" s="60">
        <v>4.1</v>
      </c>
      <c r="U32" s="61" t="s">
        <v>19</v>
      </c>
      <c r="V32" s="60">
        <v>10</v>
      </c>
      <c r="W32" s="60">
        <v>10</v>
      </c>
      <c r="X32" s="62">
        <v>53.1</v>
      </c>
      <c r="Y32" s="61">
        <v>50</v>
      </c>
      <c r="Z32" s="198" t="s">
        <v>298</v>
      </c>
      <c r="AA32" s="3"/>
    </row>
    <row r="33" spans="1:29" ht="10.5" customHeight="1">
      <c r="A33" s="8">
        <v>18</v>
      </c>
      <c r="B33" s="50">
        <v>59</v>
      </c>
      <c r="C33" s="60">
        <v>39</v>
      </c>
      <c r="D33" s="51">
        <v>49</v>
      </c>
      <c r="E33" s="51">
        <v>15</v>
      </c>
      <c r="F33" s="60">
        <v>39</v>
      </c>
      <c r="G33" s="51">
        <v>16</v>
      </c>
      <c r="H33" s="51">
        <v>0</v>
      </c>
      <c r="I33" s="64">
        <v>0.59</v>
      </c>
      <c r="J33" s="66">
        <v>0</v>
      </c>
      <c r="K33" s="60">
        <v>0</v>
      </c>
      <c r="L33" s="50">
        <v>100</v>
      </c>
      <c r="M33" s="50">
        <v>76</v>
      </c>
      <c r="N33" s="60">
        <v>2940</v>
      </c>
      <c r="O33" s="60">
        <v>2905</v>
      </c>
      <c r="P33" s="60">
        <v>9</v>
      </c>
      <c r="Q33" s="60">
        <v>9</v>
      </c>
      <c r="R33" s="60">
        <v>35</v>
      </c>
      <c r="S33" s="60" t="s">
        <v>297</v>
      </c>
      <c r="T33" s="60">
        <v>7.6</v>
      </c>
      <c r="U33" s="61" t="s">
        <v>113</v>
      </c>
      <c r="V33" s="60">
        <v>3</v>
      </c>
      <c r="W33" s="60">
        <v>10</v>
      </c>
      <c r="X33" s="60">
        <v>51.1</v>
      </c>
      <c r="Y33" s="61">
        <v>530</v>
      </c>
      <c r="Z33" s="198" t="s">
        <v>298</v>
      </c>
      <c r="AA33" s="13"/>
      <c r="AB33" s="130"/>
      <c r="AC33" s="130"/>
    </row>
    <row r="34" spans="1:28" ht="10.5" customHeight="1">
      <c r="A34" s="8">
        <v>19</v>
      </c>
      <c r="B34" s="50">
        <v>39</v>
      </c>
      <c r="C34" s="60">
        <v>31</v>
      </c>
      <c r="D34" s="51">
        <v>35</v>
      </c>
      <c r="E34" s="51">
        <v>2</v>
      </c>
      <c r="F34" s="60">
        <v>32</v>
      </c>
      <c r="G34" s="51">
        <v>30</v>
      </c>
      <c r="H34" s="51">
        <v>0</v>
      </c>
      <c r="I34" s="64" t="s">
        <v>18</v>
      </c>
      <c r="J34" s="62" t="s">
        <v>18</v>
      </c>
      <c r="K34" s="60">
        <v>0</v>
      </c>
      <c r="L34" s="50">
        <v>91</v>
      </c>
      <c r="M34" s="50">
        <v>44</v>
      </c>
      <c r="N34" s="60">
        <v>2996</v>
      </c>
      <c r="O34" s="60">
        <v>2939</v>
      </c>
      <c r="P34" s="60">
        <v>14</v>
      </c>
      <c r="Q34" s="60">
        <v>6</v>
      </c>
      <c r="R34" s="60">
        <v>49</v>
      </c>
      <c r="S34" s="60" t="s">
        <v>294</v>
      </c>
      <c r="T34" s="60">
        <v>9.8</v>
      </c>
      <c r="U34" s="61" t="s">
        <v>75</v>
      </c>
      <c r="V34" s="60">
        <v>10</v>
      </c>
      <c r="W34" s="60">
        <v>10</v>
      </c>
      <c r="X34" s="62">
        <v>42.6</v>
      </c>
      <c r="Y34" s="61">
        <v>460</v>
      </c>
      <c r="Z34" s="198"/>
      <c r="AA34" s="114"/>
      <c r="AB34" s="27"/>
    </row>
    <row r="35" spans="1:27" ht="10.5" customHeight="1">
      <c r="A35" s="8">
        <v>20</v>
      </c>
      <c r="B35" s="50">
        <v>32</v>
      </c>
      <c r="C35" s="63">
        <v>26</v>
      </c>
      <c r="D35" s="51">
        <v>29</v>
      </c>
      <c r="E35" s="51">
        <v>-2</v>
      </c>
      <c r="F35" s="60">
        <v>26</v>
      </c>
      <c r="G35" s="51">
        <v>36</v>
      </c>
      <c r="H35" s="51">
        <v>0</v>
      </c>
      <c r="I35" s="66">
        <v>0</v>
      </c>
      <c r="J35" s="66">
        <v>0</v>
      </c>
      <c r="K35" s="60">
        <v>0</v>
      </c>
      <c r="L35" s="50">
        <v>71</v>
      </c>
      <c r="M35" s="50">
        <v>48</v>
      </c>
      <c r="N35" s="60">
        <v>3029</v>
      </c>
      <c r="O35" s="60">
        <v>2995</v>
      </c>
      <c r="P35" s="50">
        <v>2</v>
      </c>
      <c r="Q35" s="50">
        <v>2</v>
      </c>
      <c r="R35" s="60">
        <v>22</v>
      </c>
      <c r="S35" s="60" t="s">
        <v>293</v>
      </c>
      <c r="T35" s="60">
        <v>3.6</v>
      </c>
      <c r="U35" s="61" t="s">
        <v>293</v>
      </c>
      <c r="V35" s="60">
        <v>8</v>
      </c>
      <c r="W35" s="60">
        <v>10</v>
      </c>
      <c r="X35" s="62">
        <v>41</v>
      </c>
      <c r="Y35" s="61">
        <v>150</v>
      </c>
      <c r="Z35" s="198" t="s">
        <v>517</v>
      </c>
      <c r="AA35" s="3"/>
    </row>
    <row r="36" spans="1:27" ht="10.5" customHeight="1">
      <c r="A36" s="8">
        <v>21</v>
      </c>
      <c r="B36" s="50">
        <v>28</v>
      </c>
      <c r="C36" s="60">
        <v>17</v>
      </c>
      <c r="D36" s="51">
        <v>23</v>
      </c>
      <c r="E36" s="51">
        <v>-7</v>
      </c>
      <c r="F36" s="60">
        <v>24</v>
      </c>
      <c r="G36" s="51">
        <v>42</v>
      </c>
      <c r="H36" s="51">
        <v>0</v>
      </c>
      <c r="I36" s="66">
        <v>0</v>
      </c>
      <c r="J36" s="66">
        <v>0</v>
      </c>
      <c r="K36" s="60">
        <v>0</v>
      </c>
      <c r="L36" s="50">
        <v>91</v>
      </c>
      <c r="M36" s="50">
        <v>56</v>
      </c>
      <c r="N36" s="60">
        <v>3030</v>
      </c>
      <c r="O36" s="60">
        <v>3007</v>
      </c>
      <c r="P36" s="60">
        <v>1</v>
      </c>
      <c r="Q36" s="60">
        <v>1</v>
      </c>
      <c r="R36" s="60">
        <v>15</v>
      </c>
      <c r="S36" s="60" t="s">
        <v>296</v>
      </c>
      <c r="T36" s="62">
        <v>2.3</v>
      </c>
      <c r="U36" s="61" t="s">
        <v>75</v>
      </c>
      <c r="V36" s="60">
        <v>2</v>
      </c>
      <c r="W36" s="60">
        <v>2</v>
      </c>
      <c r="X36" s="62">
        <v>39.2</v>
      </c>
      <c r="Y36" s="61">
        <v>400</v>
      </c>
      <c r="Z36" s="198"/>
      <c r="AA36" s="3"/>
    </row>
    <row r="37" spans="1:27" ht="10.5" customHeight="1">
      <c r="A37" s="8">
        <v>22</v>
      </c>
      <c r="B37" s="50">
        <v>34</v>
      </c>
      <c r="C37" s="60">
        <v>19</v>
      </c>
      <c r="D37" s="51">
        <v>27</v>
      </c>
      <c r="E37" s="51">
        <v>-3</v>
      </c>
      <c r="F37" s="60">
        <v>28</v>
      </c>
      <c r="G37" s="51">
        <v>38</v>
      </c>
      <c r="H37" s="51">
        <v>0</v>
      </c>
      <c r="I37" s="66">
        <v>0</v>
      </c>
      <c r="J37" s="66">
        <v>0</v>
      </c>
      <c r="K37" s="60">
        <v>0</v>
      </c>
      <c r="L37" s="50">
        <v>92</v>
      </c>
      <c r="M37" s="50">
        <v>64</v>
      </c>
      <c r="N37" s="60">
        <v>3007</v>
      </c>
      <c r="O37" s="60">
        <v>2978</v>
      </c>
      <c r="P37" s="60">
        <v>1</v>
      </c>
      <c r="Q37" s="60">
        <v>4</v>
      </c>
      <c r="R37" s="60">
        <v>19</v>
      </c>
      <c r="S37" s="60" t="s">
        <v>19</v>
      </c>
      <c r="T37" s="60">
        <v>4.3</v>
      </c>
      <c r="U37" s="61" t="s">
        <v>99</v>
      </c>
      <c r="V37" s="60">
        <v>1</v>
      </c>
      <c r="W37" s="60">
        <v>10</v>
      </c>
      <c r="X37" s="62">
        <v>39.2</v>
      </c>
      <c r="Y37" s="61">
        <v>470</v>
      </c>
      <c r="Z37" s="198"/>
      <c r="AA37" s="3"/>
    </row>
    <row r="38" spans="1:27" ht="10.5" customHeight="1">
      <c r="A38" s="8">
        <v>23</v>
      </c>
      <c r="B38" s="50">
        <v>46</v>
      </c>
      <c r="C38" s="60">
        <v>27</v>
      </c>
      <c r="D38" s="51">
        <v>37</v>
      </c>
      <c r="E38" s="51">
        <v>10</v>
      </c>
      <c r="F38" s="60">
        <v>31</v>
      </c>
      <c r="G38" s="51">
        <v>28</v>
      </c>
      <c r="H38" s="51">
        <v>0</v>
      </c>
      <c r="I38" s="64" t="s">
        <v>18</v>
      </c>
      <c r="J38" s="62">
        <v>0.1</v>
      </c>
      <c r="K38" s="60">
        <v>0</v>
      </c>
      <c r="L38" s="50">
        <v>93</v>
      </c>
      <c r="M38" s="50">
        <v>64</v>
      </c>
      <c r="N38" s="60">
        <v>3016</v>
      </c>
      <c r="O38" s="60">
        <v>2979</v>
      </c>
      <c r="P38" s="50">
        <v>2</v>
      </c>
      <c r="Q38" s="60" t="s">
        <v>10</v>
      </c>
      <c r="R38" s="60">
        <v>15</v>
      </c>
      <c r="S38" s="60" t="s">
        <v>99</v>
      </c>
      <c r="T38" s="60">
        <v>2.1</v>
      </c>
      <c r="U38" s="61" t="s">
        <v>297</v>
      </c>
      <c r="V38" s="60">
        <v>2</v>
      </c>
      <c r="W38" s="60">
        <v>4</v>
      </c>
      <c r="X38" s="62">
        <v>42.6</v>
      </c>
      <c r="Y38" s="61">
        <v>470</v>
      </c>
      <c r="Z38" s="198"/>
      <c r="AA38" s="3"/>
    </row>
    <row r="39" spans="1:27" ht="10.5" customHeight="1">
      <c r="A39" s="8">
        <v>24</v>
      </c>
      <c r="B39" s="50">
        <v>46</v>
      </c>
      <c r="C39" s="65">
        <v>29</v>
      </c>
      <c r="D39" s="51">
        <v>38</v>
      </c>
      <c r="E39" s="51">
        <v>10</v>
      </c>
      <c r="F39" s="60">
        <v>37</v>
      </c>
      <c r="G39" s="51">
        <v>27</v>
      </c>
      <c r="H39" s="51">
        <v>0</v>
      </c>
      <c r="I39" s="66">
        <v>0</v>
      </c>
      <c r="J39" s="66">
        <v>0</v>
      </c>
      <c r="K39" s="66">
        <v>0</v>
      </c>
      <c r="L39" s="50">
        <v>96</v>
      </c>
      <c r="M39" s="50">
        <v>60</v>
      </c>
      <c r="N39" s="60">
        <v>3019</v>
      </c>
      <c r="O39" s="60">
        <v>2993</v>
      </c>
      <c r="P39" s="50">
        <v>5</v>
      </c>
      <c r="Q39" s="60">
        <v>3</v>
      </c>
      <c r="R39" s="60">
        <v>22</v>
      </c>
      <c r="S39" s="60" t="s">
        <v>75</v>
      </c>
      <c r="T39" s="60">
        <v>3.9</v>
      </c>
      <c r="U39" s="61" t="s">
        <v>19</v>
      </c>
      <c r="V39" s="60">
        <v>7</v>
      </c>
      <c r="W39" s="60">
        <v>3</v>
      </c>
      <c r="X39" s="60">
        <v>42.6</v>
      </c>
      <c r="Y39" s="61">
        <v>430</v>
      </c>
      <c r="Z39" s="198"/>
      <c r="AA39" s="3"/>
    </row>
    <row r="40" spans="1:27" ht="10.5" customHeight="1">
      <c r="A40" s="8">
        <v>25</v>
      </c>
      <c r="B40" s="50">
        <v>52</v>
      </c>
      <c r="C40" s="60">
        <v>37</v>
      </c>
      <c r="D40" s="51">
        <v>45</v>
      </c>
      <c r="E40" s="51">
        <v>16</v>
      </c>
      <c r="F40" s="60">
        <v>40</v>
      </c>
      <c r="G40" s="51">
        <v>20</v>
      </c>
      <c r="H40" s="51">
        <v>0</v>
      </c>
      <c r="I40" s="66">
        <v>0</v>
      </c>
      <c r="J40" s="66">
        <v>0</v>
      </c>
      <c r="K40" s="60">
        <v>0</v>
      </c>
      <c r="L40" s="50">
        <v>92</v>
      </c>
      <c r="M40" s="50">
        <v>64</v>
      </c>
      <c r="N40" s="60">
        <v>3008</v>
      </c>
      <c r="O40" s="60">
        <v>2984</v>
      </c>
      <c r="P40" s="60">
        <v>10</v>
      </c>
      <c r="Q40" s="60">
        <v>3</v>
      </c>
      <c r="R40" s="60">
        <v>20</v>
      </c>
      <c r="S40" s="60" t="s">
        <v>297</v>
      </c>
      <c r="T40" s="62">
        <v>5</v>
      </c>
      <c r="U40" s="60" t="s">
        <v>99</v>
      </c>
      <c r="V40" s="60">
        <v>10</v>
      </c>
      <c r="W40" s="60">
        <v>10</v>
      </c>
      <c r="X40" s="60">
        <v>45.5</v>
      </c>
      <c r="Y40" s="61">
        <v>270</v>
      </c>
      <c r="Z40" s="198"/>
      <c r="AA40" s="3"/>
    </row>
    <row r="41" spans="1:27" ht="10.5" customHeight="1">
      <c r="A41" s="8">
        <v>26</v>
      </c>
      <c r="B41" s="50">
        <v>40</v>
      </c>
      <c r="C41" s="60">
        <v>25</v>
      </c>
      <c r="D41" s="51">
        <v>33</v>
      </c>
      <c r="E41" s="51">
        <v>6</v>
      </c>
      <c r="F41" s="60">
        <v>25</v>
      </c>
      <c r="G41" s="51">
        <v>32</v>
      </c>
      <c r="H41" s="51">
        <v>0</v>
      </c>
      <c r="I41" s="64">
        <v>0.13</v>
      </c>
      <c r="J41" s="62">
        <v>1.4</v>
      </c>
      <c r="K41" s="60">
        <v>1.4</v>
      </c>
      <c r="L41" s="50">
        <v>100</v>
      </c>
      <c r="M41" s="50">
        <v>85</v>
      </c>
      <c r="N41" s="60">
        <v>3046</v>
      </c>
      <c r="O41" s="60">
        <v>3008</v>
      </c>
      <c r="P41" s="60">
        <v>8</v>
      </c>
      <c r="Q41" s="60">
        <v>7</v>
      </c>
      <c r="R41" s="60">
        <v>21</v>
      </c>
      <c r="S41" s="60" t="s">
        <v>99</v>
      </c>
      <c r="T41" s="60">
        <v>5.3</v>
      </c>
      <c r="U41" s="60" t="s">
        <v>23</v>
      </c>
      <c r="V41" s="60">
        <v>10</v>
      </c>
      <c r="W41" s="60">
        <v>5</v>
      </c>
      <c r="X41" s="62">
        <v>40.6</v>
      </c>
      <c r="Y41" s="61">
        <v>70</v>
      </c>
      <c r="Z41" s="198"/>
      <c r="AA41" s="3"/>
    </row>
    <row r="42" spans="1:27" ht="10.5" customHeight="1">
      <c r="A42" s="8">
        <v>27</v>
      </c>
      <c r="B42" s="50">
        <v>28</v>
      </c>
      <c r="C42" s="60">
        <v>16</v>
      </c>
      <c r="D42" s="51">
        <v>22</v>
      </c>
      <c r="E42" s="51">
        <v>-3</v>
      </c>
      <c r="F42" s="60">
        <v>16</v>
      </c>
      <c r="G42" s="51">
        <v>43</v>
      </c>
      <c r="H42" s="51">
        <v>0</v>
      </c>
      <c r="I42" s="66">
        <v>0</v>
      </c>
      <c r="J42" s="66">
        <v>0</v>
      </c>
      <c r="K42" s="60">
        <v>1</v>
      </c>
      <c r="L42" s="50">
        <v>91</v>
      </c>
      <c r="M42" s="50">
        <v>64</v>
      </c>
      <c r="N42" s="60">
        <v>3065</v>
      </c>
      <c r="O42" s="60">
        <v>3044</v>
      </c>
      <c r="P42" s="60">
        <v>5</v>
      </c>
      <c r="Q42" s="60" t="s">
        <v>10</v>
      </c>
      <c r="R42" s="60">
        <v>18</v>
      </c>
      <c r="S42" s="60" t="s">
        <v>99</v>
      </c>
      <c r="T42" s="62">
        <v>3.2</v>
      </c>
      <c r="U42" s="61" t="s">
        <v>296</v>
      </c>
      <c r="V42" s="60">
        <v>10</v>
      </c>
      <c r="W42" s="60">
        <v>1</v>
      </c>
      <c r="X42" s="62">
        <v>38.8</v>
      </c>
      <c r="Y42" s="61">
        <v>480</v>
      </c>
      <c r="Z42" s="198"/>
      <c r="AA42" s="3"/>
    </row>
    <row r="43" spans="1:27" ht="10.5" customHeight="1">
      <c r="A43" s="8">
        <v>28</v>
      </c>
      <c r="B43" s="50">
        <v>33</v>
      </c>
      <c r="C43" s="60">
        <v>14</v>
      </c>
      <c r="D43" s="51">
        <v>24</v>
      </c>
      <c r="E43" s="51">
        <v>-1</v>
      </c>
      <c r="F43" s="60">
        <v>22</v>
      </c>
      <c r="G43" s="51">
        <v>41</v>
      </c>
      <c r="H43" s="51">
        <v>0</v>
      </c>
      <c r="I43" s="66">
        <v>0</v>
      </c>
      <c r="J43" s="66">
        <v>0</v>
      </c>
      <c r="K43" s="60">
        <v>0.7</v>
      </c>
      <c r="L43" s="50">
        <v>97</v>
      </c>
      <c r="M43" s="50">
        <v>57</v>
      </c>
      <c r="N43" s="60">
        <v>3052</v>
      </c>
      <c r="O43" s="60">
        <v>3034</v>
      </c>
      <c r="P43" s="60" t="s">
        <v>10</v>
      </c>
      <c r="Q43" s="60">
        <v>1</v>
      </c>
      <c r="R43" s="60">
        <v>12</v>
      </c>
      <c r="S43" s="60" t="s">
        <v>296</v>
      </c>
      <c r="T43" s="62">
        <v>1.8</v>
      </c>
      <c r="U43" s="60" t="s">
        <v>297</v>
      </c>
      <c r="V43" s="50">
        <v>0</v>
      </c>
      <c r="W43" s="60">
        <v>0</v>
      </c>
      <c r="X43" s="49">
        <v>37.4</v>
      </c>
      <c r="Y43" s="48">
        <v>420</v>
      </c>
      <c r="Z43" s="198"/>
      <c r="AA43" s="3"/>
    </row>
    <row r="44" spans="1:27" ht="10.5" customHeight="1">
      <c r="A44" s="8">
        <v>29</v>
      </c>
      <c r="B44" s="60">
        <v>35</v>
      </c>
      <c r="C44" s="60">
        <v>18</v>
      </c>
      <c r="D44" s="51">
        <v>27</v>
      </c>
      <c r="E44" s="51">
        <v>1</v>
      </c>
      <c r="F44" s="60">
        <v>32</v>
      </c>
      <c r="G44" s="51">
        <v>38</v>
      </c>
      <c r="H44" s="51">
        <v>0</v>
      </c>
      <c r="I44" s="110">
        <v>0</v>
      </c>
      <c r="J44" s="66">
        <v>0</v>
      </c>
      <c r="K44" s="60">
        <v>0.5</v>
      </c>
      <c r="L44" s="50">
        <v>90</v>
      </c>
      <c r="M44" s="50">
        <v>61</v>
      </c>
      <c r="N44" s="60">
        <v>3037</v>
      </c>
      <c r="O44" s="60">
        <v>3026</v>
      </c>
      <c r="P44" s="60">
        <v>1</v>
      </c>
      <c r="Q44" s="60">
        <v>1</v>
      </c>
      <c r="R44" s="60">
        <v>8</v>
      </c>
      <c r="S44" s="60" t="s">
        <v>295</v>
      </c>
      <c r="T44" s="62">
        <v>1.4</v>
      </c>
      <c r="U44" s="66" t="s">
        <v>19</v>
      </c>
      <c r="V44" s="60">
        <v>10</v>
      </c>
      <c r="W44" s="60">
        <v>10</v>
      </c>
      <c r="X44" s="62">
        <v>37.4</v>
      </c>
      <c r="Y44" s="61">
        <v>160</v>
      </c>
      <c r="Z44" s="198"/>
      <c r="AA44" s="3"/>
    </row>
    <row r="45" spans="1:27" ht="10.5" customHeight="1">
      <c r="A45" s="8">
        <v>30</v>
      </c>
      <c r="B45" s="50">
        <v>36</v>
      </c>
      <c r="C45" s="60">
        <v>30</v>
      </c>
      <c r="D45" s="51">
        <v>33</v>
      </c>
      <c r="E45" s="51">
        <v>7</v>
      </c>
      <c r="F45" s="60">
        <v>34</v>
      </c>
      <c r="G45" s="51">
        <v>32</v>
      </c>
      <c r="H45" s="51">
        <v>0</v>
      </c>
      <c r="I45" s="64">
        <v>0.61</v>
      </c>
      <c r="J45" s="62">
        <v>6</v>
      </c>
      <c r="K45" s="60">
        <v>5</v>
      </c>
      <c r="L45" s="50">
        <v>100</v>
      </c>
      <c r="M45" s="50">
        <v>79</v>
      </c>
      <c r="N45" s="60">
        <v>3027</v>
      </c>
      <c r="O45" s="60">
        <v>2976</v>
      </c>
      <c r="P45" s="60" t="s">
        <v>10</v>
      </c>
      <c r="Q45" s="60">
        <v>4</v>
      </c>
      <c r="R45" s="60">
        <v>19</v>
      </c>
      <c r="S45" s="60" t="s">
        <v>304</v>
      </c>
      <c r="T45" s="60">
        <v>3.6</v>
      </c>
      <c r="U45" s="66" t="s">
        <v>113</v>
      </c>
      <c r="V45" s="60">
        <v>10</v>
      </c>
      <c r="W45" s="60">
        <v>10</v>
      </c>
      <c r="X45" s="60">
        <v>38.7</v>
      </c>
      <c r="Y45" s="61">
        <v>160</v>
      </c>
      <c r="Z45" s="198" t="s">
        <v>376</v>
      </c>
      <c r="AA45" s="3"/>
    </row>
    <row r="46" spans="1:27" ht="10.5" customHeight="1" thickBot="1">
      <c r="A46" s="8"/>
      <c r="B46" s="119"/>
      <c r="C46" s="50"/>
      <c r="D46" s="50"/>
      <c r="E46" s="50"/>
      <c r="F46" s="50"/>
      <c r="G46" s="50"/>
      <c r="H46" s="50"/>
      <c r="I46" s="111"/>
      <c r="J46" s="51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1"/>
      <c r="V46" s="50"/>
      <c r="W46" s="51"/>
      <c r="X46" s="54"/>
      <c r="Y46" s="53"/>
      <c r="Z46" s="176"/>
      <c r="AA46" s="3"/>
    </row>
    <row r="47" spans="1:27" ht="10.5" customHeight="1">
      <c r="A47" s="9"/>
      <c r="B47" s="102">
        <f>SUM(B16:B46)</f>
        <v>1495</v>
      </c>
      <c r="C47" s="103">
        <f>SUM(C16:C45)</f>
        <v>1062</v>
      </c>
      <c r="D47" s="104"/>
      <c r="E47" s="137"/>
      <c r="F47" s="102">
        <f>SUM(F16:F46)</f>
        <v>1224</v>
      </c>
      <c r="G47" s="122">
        <f>SUM(G16:G45)</f>
        <v>665</v>
      </c>
      <c r="H47" s="122">
        <f>SUM(H16:H45)</f>
        <v>0</v>
      </c>
      <c r="I47" s="132">
        <f>SUM(I16:I46)</f>
        <v>5.180000000000001</v>
      </c>
      <c r="J47" s="102">
        <f>SUM(J16:J46)</f>
        <v>7.5</v>
      </c>
      <c r="K47" s="102"/>
      <c r="L47" s="106"/>
      <c r="M47" s="102"/>
      <c r="N47" s="102"/>
      <c r="O47" s="102"/>
      <c r="P47" s="102">
        <f>SUM(P16:P46)</f>
        <v>134</v>
      </c>
      <c r="Q47" s="102">
        <f>SUM(Q16:Q46)</f>
        <v>115</v>
      </c>
      <c r="R47" s="102">
        <f>MAX(R16:R46)</f>
        <v>49</v>
      </c>
      <c r="S47" s="102"/>
      <c r="T47" s="102">
        <f>SUM(T16:T46)</f>
        <v>129.7</v>
      </c>
      <c r="U47" s="107"/>
      <c r="V47" s="102">
        <f>SUM(V16:V46)</f>
        <v>170</v>
      </c>
      <c r="W47" s="102">
        <f>SUM(W16:W46)</f>
        <v>179</v>
      </c>
      <c r="X47" s="107"/>
      <c r="Y47" s="9"/>
      <c r="Z47" s="98" t="s">
        <v>11</v>
      </c>
      <c r="AA47" s="2"/>
    </row>
    <row r="48" spans="1:27" ht="10.5" customHeight="1">
      <c r="A48" s="10"/>
      <c r="B48" s="107">
        <f>AVERAGE(B16:B46)</f>
        <v>49.833333333333336</v>
      </c>
      <c r="C48" s="107">
        <f>AVERAGE(C16:C46)</f>
        <v>35.4</v>
      </c>
      <c r="D48" s="106"/>
      <c r="E48" s="106"/>
      <c r="F48" s="107">
        <f>AVERAGE(F16:F46)</f>
        <v>40.8</v>
      </c>
      <c r="G48" s="108"/>
      <c r="H48" s="108"/>
      <c r="I48" s="108"/>
      <c r="J48" s="108"/>
      <c r="K48" s="106"/>
      <c r="L48" s="107"/>
      <c r="M48" s="107">
        <f>AVERAGE(M16:M46)</f>
        <v>60.86666666666667</v>
      </c>
      <c r="N48" s="122">
        <f>AVERAGE(N16:N46)</f>
        <v>3008.9</v>
      </c>
      <c r="O48" s="122"/>
      <c r="P48" s="107"/>
      <c r="Q48" s="107"/>
      <c r="R48" s="109"/>
      <c r="S48" s="106"/>
      <c r="T48" s="107"/>
      <c r="U48" s="107"/>
      <c r="V48" s="107">
        <f>AVERAGE(V16:V46)</f>
        <v>5.666666666666667</v>
      </c>
      <c r="W48" s="102"/>
      <c r="X48" s="107">
        <f>AVERAGE(X16:X46)</f>
        <v>47.93</v>
      </c>
      <c r="Y48" s="107">
        <f>AVERAGE(Y16:Y46)</f>
        <v>401.6666666666667</v>
      </c>
      <c r="Z48" s="100" t="s">
        <v>60</v>
      </c>
      <c r="AA48" s="4"/>
    </row>
    <row r="49" spans="2:26" ht="10.5" customHeight="1">
      <c r="B49" s="22" t="s">
        <v>61</v>
      </c>
      <c r="C49" s="20"/>
      <c r="D49" s="20"/>
      <c r="E49" s="20"/>
      <c r="F49" s="20"/>
      <c r="G49" s="20"/>
      <c r="H49" s="20"/>
      <c r="I49" s="20"/>
      <c r="K49" s="22" t="s">
        <v>64</v>
      </c>
      <c r="L49" s="22"/>
      <c r="M49" s="22"/>
      <c r="N49" s="22"/>
      <c r="O49" s="22"/>
      <c r="P49" s="22"/>
      <c r="Q49" s="22"/>
      <c r="T49" s="22" t="s">
        <v>68</v>
      </c>
      <c r="U49" s="20"/>
      <c r="V49" s="20"/>
      <c r="W49" s="20"/>
      <c r="X49" s="20"/>
      <c r="Y49" s="20"/>
      <c r="Z49" s="99"/>
    </row>
    <row r="50" spans="2:26" ht="10.5" customHeight="1">
      <c r="B50" s="20" t="s">
        <v>90</v>
      </c>
      <c r="C50" s="20"/>
      <c r="D50" s="20"/>
      <c r="E50" s="20"/>
      <c r="F50" s="20"/>
      <c r="G50" s="32"/>
      <c r="H50" s="20"/>
      <c r="I50" s="1"/>
      <c r="K50" s="20" t="s">
        <v>93</v>
      </c>
      <c r="L50" s="20"/>
      <c r="M50" s="20"/>
      <c r="N50" s="30"/>
      <c r="O50" s="110">
        <f>G47</f>
        <v>665</v>
      </c>
      <c r="P50" s="20"/>
      <c r="Q50" s="20"/>
      <c r="T50" s="20" t="s">
        <v>234</v>
      </c>
      <c r="X50" s="40">
        <f>I47</f>
        <v>5.180000000000001</v>
      </c>
      <c r="Z50" s="44"/>
    </row>
    <row r="51" spans="2:20" ht="10.5" customHeight="1">
      <c r="B51" s="20" t="s">
        <v>139</v>
      </c>
      <c r="C51" s="20"/>
      <c r="D51" s="20"/>
      <c r="E51" s="20"/>
      <c r="F51" s="20"/>
      <c r="G51" s="20"/>
      <c r="H51" s="32"/>
      <c r="I51" s="41"/>
      <c r="K51" s="20" t="s">
        <v>233</v>
      </c>
      <c r="L51" s="20"/>
      <c r="M51" s="20"/>
      <c r="N51" s="20"/>
      <c r="O51" s="20"/>
      <c r="P51" s="33"/>
      <c r="Q51" s="37"/>
      <c r="T51" s="20" t="s">
        <v>506</v>
      </c>
    </row>
    <row r="52" spans="2:26" ht="10.5" customHeight="1">
      <c r="B52" s="20" t="s">
        <v>91</v>
      </c>
      <c r="C52" s="20"/>
      <c r="D52" s="20"/>
      <c r="E52" s="20"/>
      <c r="F52" s="20"/>
      <c r="G52" s="31"/>
      <c r="H52" s="20"/>
      <c r="I52" s="1"/>
      <c r="K52" s="20" t="s">
        <v>118</v>
      </c>
      <c r="L52" s="20"/>
      <c r="M52" s="20"/>
      <c r="N52" s="20"/>
      <c r="O52" s="20"/>
      <c r="P52" s="20"/>
      <c r="Q52" s="35"/>
      <c r="R52" s="35"/>
      <c r="T52" s="20" t="s">
        <v>107</v>
      </c>
      <c r="Y52" s="40"/>
      <c r="Z52" s="35"/>
    </row>
    <row r="53" spans="2:20" ht="10.5" customHeight="1">
      <c r="B53" s="20" t="s">
        <v>232</v>
      </c>
      <c r="C53" s="20"/>
      <c r="D53" s="20"/>
      <c r="E53" s="20"/>
      <c r="F53" s="20"/>
      <c r="G53" s="33"/>
      <c r="H53" s="39"/>
      <c r="I53" s="33"/>
      <c r="K53" s="20" t="s">
        <v>233</v>
      </c>
      <c r="L53" s="20"/>
      <c r="M53" s="20"/>
      <c r="N53" s="20"/>
      <c r="O53" s="20"/>
      <c r="P53" s="31"/>
      <c r="Q53" s="35"/>
      <c r="T53" s="20" t="s">
        <v>507</v>
      </c>
    </row>
    <row r="54" spans="2:26" ht="10.5" customHeight="1">
      <c r="B54" s="20" t="s">
        <v>139</v>
      </c>
      <c r="C54" s="20"/>
      <c r="D54" s="20"/>
      <c r="E54" s="20"/>
      <c r="F54" s="20"/>
      <c r="G54" s="20"/>
      <c r="H54" s="31"/>
      <c r="I54" s="41"/>
      <c r="T54" s="20" t="s">
        <v>95</v>
      </c>
      <c r="Y54" s="40"/>
      <c r="Z54" s="33" t="s">
        <v>508</v>
      </c>
    </row>
    <row r="55" spans="2:25" ht="10.5" customHeight="1">
      <c r="B55" s="20" t="s">
        <v>79</v>
      </c>
      <c r="C55" s="20"/>
      <c r="D55" s="20"/>
      <c r="E55" s="31">
        <f>MAX(B16:B46)</f>
        <v>72</v>
      </c>
      <c r="F55" s="20" t="s">
        <v>78</v>
      </c>
      <c r="G55" s="20"/>
      <c r="H55" s="33"/>
      <c r="I55" s="1"/>
      <c r="K55" s="22" t="s">
        <v>65</v>
      </c>
      <c r="L55" s="22"/>
      <c r="M55" s="22"/>
      <c r="N55" s="22"/>
      <c r="O55" s="22"/>
      <c r="T55" s="20" t="s">
        <v>186</v>
      </c>
      <c r="Y55" s="31"/>
    </row>
    <row r="56" spans="2:20" ht="10.5" customHeight="1">
      <c r="B56" s="20" t="s">
        <v>80</v>
      </c>
      <c r="C56" s="20"/>
      <c r="D56" s="20"/>
      <c r="E56" s="31">
        <f>MIN(C16:C46)</f>
        <v>14</v>
      </c>
      <c r="F56" s="20" t="s">
        <v>78</v>
      </c>
      <c r="G56" s="20"/>
      <c r="H56" s="33"/>
      <c r="I56" s="1"/>
      <c r="K56" s="20" t="s">
        <v>93</v>
      </c>
      <c r="N56" s="29"/>
      <c r="O56" s="31">
        <v>0</v>
      </c>
      <c r="T56" s="20" t="s">
        <v>402</v>
      </c>
    </row>
    <row r="57" spans="2:25" ht="10.5" customHeight="1">
      <c r="B57" s="20"/>
      <c r="C57" s="20" t="s">
        <v>63</v>
      </c>
      <c r="D57" s="20"/>
      <c r="E57" s="20"/>
      <c r="F57" s="20"/>
      <c r="G57" s="20"/>
      <c r="H57" s="20"/>
      <c r="I57" s="1"/>
      <c r="K57" s="20" t="s">
        <v>77</v>
      </c>
      <c r="P57" s="31">
        <v>0</v>
      </c>
      <c r="T57" s="20" t="s">
        <v>134</v>
      </c>
      <c r="Y57" s="31"/>
    </row>
    <row r="58" spans="2:25" ht="10.5" customHeight="1">
      <c r="B58" s="20" t="s">
        <v>82</v>
      </c>
      <c r="C58" s="20"/>
      <c r="D58" s="20"/>
      <c r="E58" s="20"/>
      <c r="F58" s="20"/>
      <c r="G58" s="31">
        <f>COUNTIF(B16:B46,"&gt;=90")</f>
        <v>0</v>
      </c>
      <c r="H58" s="20"/>
      <c r="I58" s="1"/>
      <c r="K58" s="20" t="s">
        <v>115</v>
      </c>
      <c r="Q58" s="31"/>
      <c r="R58" s="35"/>
      <c r="T58" s="20" t="s">
        <v>235</v>
      </c>
      <c r="Y58" s="31"/>
    </row>
    <row r="59" spans="2:26" ht="10.5" customHeight="1">
      <c r="B59" s="20" t="s">
        <v>81</v>
      </c>
      <c r="C59" s="20"/>
      <c r="D59" s="20"/>
      <c r="E59" s="20"/>
      <c r="F59" s="20"/>
      <c r="G59" s="31">
        <f>COUNTIF(B16:B46,"&lt;=32")</f>
        <v>3</v>
      </c>
      <c r="H59" s="20"/>
      <c r="I59" s="1"/>
      <c r="K59" s="20" t="s">
        <v>77</v>
      </c>
      <c r="P59" s="31"/>
      <c r="T59" s="20" t="s">
        <v>95</v>
      </c>
      <c r="Y59" s="31"/>
      <c r="Z59" s="33" t="s">
        <v>510</v>
      </c>
    </row>
    <row r="60" spans="2:26" ht="10.5" customHeight="1">
      <c r="B60" s="20" t="s">
        <v>83</v>
      </c>
      <c r="C60" s="20"/>
      <c r="D60" s="20"/>
      <c r="E60" s="20"/>
      <c r="F60" s="20"/>
      <c r="G60" s="31">
        <f>COUNTIF(C16:C46,"&lt;=32")</f>
        <v>11</v>
      </c>
      <c r="H60" s="20"/>
      <c r="I60" s="1"/>
      <c r="T60" s="20" t="s">
        <v>509</v>
      </c>
      <c r="Z60" s="33" t="s">
        <v>221</v>
      </c>
    </row>
    <row r="61" spans="2:25" ht="10.5" customHeight="1">
      <c r="B61" s="20" t="s">
        <v>84</v>
      </c>
      <c r="C61" s="20"/>
      <c r="D61" s="20"/>
      <c r="E61" s="20"/>
      <c r="F61" s="20"/>
      <c r="G61" s="31">
        <f>COUNTIF(C16:C46,"&lt;=0")</f>
        <v>0</v>
      </c>
      <c r="H61" s="20"/>
      <c r="I61" s="1"/>
      <c r="K61" s="22" t="s">
        <v>66</v>
      </c>
      <c r="L61" s="21"/>
      <c r="M61" s="21"/>
      <c r="N61" s="21"/>
      <c r="O61" s="21"/>
      <c r="T61" s="20" t="s">
        <v>96</v>
      </c>
      <c r="Y61" s="33"/>
    </row>
    <row r="62" spans="11:25" ht="10.5" customHeight="1">
      <c r="K62" s="20" t="s">
        <v>116</v>
      </c>
      <c r="O62" s="40"/>
      <c r="P62" s="206"/>
      <c r="Q62" s="206"/>
      <c r="V62" s="20" t="s">
        <v>97</v>
      </c>
      <c r="W62" s="20"/>
      <c r="X62" s="20"/>
      <c r="Y62" s="33"/>
    </row>
    <row r="63" spans="2:25" ht="9.75" customHeight="1">
      <c r="B63" s="22" t="s">
        <v>74</v>
      </c>
      <c r="C63" s="21"/>
      <c r="D63" s="21"/>
      <c r="E63" s="21"/>
      <c r="K63" s="20" t="s">
        <v>128</v>
      </c>
      <c r="P63" s="32"/>
      <c r="Q63" s="27"/>
      <c r="V63" s="20" t="s">
        <v>98</v>
      </c>
      <c r="W63" s="20"/>
      <c r="X63" s="20"/>
      <c r="Y63" s="33"/>
    </row>
    <row r="64" spans="2:17" ht="9.75" customHeight="1">
      <c r="B64" s="20" t="s">
        <v>90</v>
      </c>
      <c r="G64" s="32">
        <f>AVERAGE(T16:T46)</f>
        <v>4.323333333333333</v>
      </c>
      <c r="K64" s="20" t="s">
        <v>79</v>
      </c>
      <c r="M64" s="40">
        <f>MAX(N16:N46)/100</f>
        <v>30.65</v>
      </c>
      <c r="N64" s="20" t="s">
        <v>86</v>
      </c>
      <c r="O64" s="31"/>
      <c r="P64" s="27"/>
      <c r="Q64" s="27"/>
    </row>
    <row r="65" spans="2:26" ht="9.75" customHeight="1">
      <c r="B65" s="20" t="s">
        <v>163</v>
      </c>
      <c r="G65" s="33"/>
      <c r="I65" s="28"/>
      <c r="K65" s="20" t="s">
        <v>80</v>
      </c>
      <c r="M65" s="40">
        <f>MIN(O16:O46)/100</f>
        <v>29.05</v>
      </c>
      <c r="N65" s="20" t="s">
        <v>86</v>
      </c>
      <c r="O65" s="31"/>
      <c r="P65" s="27"/>
      <c r="T65" s="22" t="s">
        <v>103</v>
      </c>
      <c r="U65" s="22"/>
      <c r="V65" s="22"/>
      <c r="W65" s="22"/>
      <c r="X65" s="22"/>
      <c r="Y65" s="45"/>
      <c r="Z65" s="45"/>
    </row>
    <row r="66" spans="2:24" ht="9.75" customHeight="1">
      <c r="B66" s="20" t="s">
        <v>85</v>
      </c>
      <c r="F66" s="31">
        <f>MAX(R16:R46)</f>
        <v>49</v>
      </c>
      <c r="G66" s="20" t="s">
        <v>67</v>
      </c>
      <c r="H66" s="33"/>
      <c r="T66" s="20" t="s">
        <v>171</v>
      </c>
      <c r="U66" s="20"/>
      <c r="V66" s="20"/>
      <c r="W66" s="20"/>
      <c r="X66" s="31"/>
    </row>
    <row r="67" spans="2:25" ht="9.75" customHeight="1">
      <c r="B67" s="20" t="s">
        <v>137</v>
      </c>
      <c r="F67" s="31"/>
      <c r="T67" s="20" t="s">
        <v>105</v>
      </c>
      <c r="W67" s="31"/>
      <c r="X67" s="46" t="s">
        <v>67</v>
      </c>
      <c r="Y67" s="31"/>
    </row>
    <row r="68" ht="12.75">
      <c r="Z68" s="83"/>
    </row>
    <row r="69" spans="2:28" ht="12.75">
      <c r="B69" s="45" t="s">
        <v>512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184"/>
      <c r="AA69" s="20"/>
      <c r="AB69" s="20"/>
    </row>
    <row r="70" spans="2:28" ht="12.75">
      <c r="B70" s="45" t="s">
        <v>514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2:19" ht="12.75">
      <c r="B71" s="45" t="s">
        <v>516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ht="12.75">
      <c r="B72" s="45"/>
    </row>
    <row r="73" ht="12.75">
      <c r="O73">
        <v>59</v>
      </c>
    </row>
  </sheetData>
  <sheetProtection/>
  <mergeCells count="1">
    <mergeCell ref="P62:Q62"/>
  </mergeCells>
  <printOptions/>
  <pageMargins left="0" right="0" top="0" bottom="0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74"/>
  <sheetViews>
    <sheetView zoomScale="107" zoomScaleNormal="107" zoomScalePageLayoutView="0" workbookViewId="0" topLeftCell="A52">
      <selection activeCell="R71" sqref="R71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3.421875" style="0" customWidth="1"/>
    <col min="4" max="4" width="3.28125" style="0" customWidth="1"/>
    <col min="5" max="5" width="3.8515625" style="0" customWidth="1"/>
    <col min="6" max="6" width="4.140625" style="0" customWidth="1"/>
    <col min="7" max="7" width="3.7109375" style="0" customWidth="1"/>
    <col min="8" max="8" width="3.140625" style="0" customWidth="1"/>
    <col min="9" max="9" width="4.00390625" style="0" customWidth="1"/>
    <col min="10" max="10" width="4.140625" style="0" customWidth="1"/>
    <col min="11" max="11" width="4.57421875" style="0" customWidth="1"/>
    <col min="12" max="12" width="3.28125" style="0" customWidth="1"/>
    <col min="13" max="13" width="4.140625" style="0" customWidth="1"/>
    <col min="14" max="14" width="4.421875" style="0" customWidth="1"/>
    <col min="15" max="15" width="4.140625" style="0" customWidth="1"/>
    <col min="16" max="16" width="3.140625" style="0" customWidth="1"/>
    <col min="17" max="17" width="3.421875" style="0" customWidth="1"/>
    <col min="18" max="18" width="3.8515625" style="0" customWidth="1"/>
    <col min="19" max="19" width="3.7109375" style="0" customWidth="1"/>
    <col min="20" max="20" width="3.421875" style="0" customWidth="1"/>
    <col min="21" max="21" width="3.8515625" style="0" customWidth="1"/>
    <col min="22" max="22" width="2.57421875" style="0" customWidth="1"/>
    <col min="23" max="23" width="3.28125" style="0" customWidth="1"/>
    <col min="24" max="24" width="4.28125" style="0" customWidth="1"/>
    <col min="25" max="25" width="4.140625" style="0" customWidth="1"/>
    <col min="26" max="26" width="12.7109375" style="0" customWidth="1"/>
    <col min="27" max="27" width="0.85546875" style="0" customWidth="1"/>
  </cols>
  <sheetData>
    <row r="1" spans="28:37" ht="12.75"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1:37" ht="10.5" customHeight="1">
      <c r="A2" s="20" t="s">
        <v>69</v>
      </c>
      <c r="B2" s="20"/>
      <c r="C2" s="20"/>
      <c r="D2" s="20"/>
      <c r="E2" s="20"/>
      <c r="F2" s="20"/>
      <c r="G2" s="20"/>
      <c r="H2" s="20"/>
      <c r="Q2" s="20"/>
      <c r="U2" s="20" t="s">
        <v>238</v>
      </c>
      <c r="W2" s="20"/>
      <c r="X2" s="20"/>
      <c r="Y2" s="20"/>
      <c r="Z2" s="20"/>
      <c r="AB2" s="83"/>
      <c r="AC2" s="83"/>
      <c r="AD2" s="83"/>
      <c r="AE2" s="83"/>
      <c r="AF2" s="83"/>
      <c r="AG2" s="83"/>
      <c r="AH2" s="83"/>
      <c r="AI2" s="83"/>
      <c r="AJ2" s="83"/>
      <c r="AK2" s="83"/>
    </row>
    <row r="3" spans="1:37" ht="10.5" customHeight="1">
      <c r="A3" s="20" t="s">
        <v>53</v>
      </c>
      <c r="B3" s="20"/>
      <c r="C3" s="20"/>
      <c r="D3" s="20"/>
      <c r="E3" s="20"/>
      <c r="F3" s="20"/>
      <c r="G3" s="20"/>
      <c r="H3" s="20"/>
      <c r="Q3" s="20"/>
      <c r="U3" s="20" t="s">
        <v>72</v>
      </c>
      <c r="W3" s="20"/>
      <c r="X3" s="20"/>
      <c r="Y3" s="20"/>
      <c r="Z3" s="20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ht="10.5" customHeight="1">
      <c r="A4" s="20" t="s">
        <v>87</v>
      </c>
      <c r="B4" s="20"/>
      <c r="C4" s="20"/>
      <c r="D4" s="20"/>
      <c r="E4" s="20"/>
      <c r="F4" s="20"/>
      <c r="G4" s="20"/>
      <c r="H4" s="20"/>
      <c r="Q4" s="20"/>
      <c r="T4" s="20" t="s">
        <v>73</v>
      </c>
      <c r="U4" t="s">
        <v>236</v>
      </c>
      <c r="W4" s="20" t="s">
        <v>237</v>
      </c>
      <c r="X4" s="20"/>
      <c r="Y4" s="20"/>
      <c r="Z4" s="20"/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37" ht="10.5" customHeight="1">
      <c r="A5" s="20" t="s">
        <v>54</v>
      </c>
      <c r="B5" s="20"/>
      <c r="C5" s="20"/>
      <c r="D5" s="20"/>
      <c r="E5" s="20"/>
      <c r="F5" s="20"/>
      <c r="G5" s="20"/>
      <c r="H5" s="20"/>
      <c r="K5" s="47"/>
      <c r="L5" s="24" t="s">
        <v>518</v>
      </c>
      <c r="M5" s="24"/>
      <c r="N5" s="24"/>
      <c r="O5" s="24"/>
      <c r="Q5" s="20"/>
      <c r="R5" s="20"/>
      <c r="W5" s="20" t="s">
        <v>194</v>
      </c>
      <c r="X5" s="20"/>
      <c r="Y5" s="20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37" ht="10.5" customHeight="1">
      <c r="A6" s="20" t="s">
        <v>55</v>
      </c>
      <c r="B6" s="20"/>
      <c r="C6" s="20"/>
      <c r="D6" s="20"/>
      <c r="E6" s="20"/>
      <c r="F6" s="20"/>
      <c r="G6" s="20"/>
      <c r="H6" s="20"/>
      <c r="Q6" s="20"/>
      <c r="R6" s="20"/>
      <c r="V6" s="20"/>
      <c r="W6" s="20" t="s">
        <v>231</v>
      </c>
      <c r="X6" s="20"/>
      <c r="Y6" s="20"/>
      <c r="Z6" s="20"/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1:37" ht="12.75">
      <c r="K7" s="1" t="s">
        <v>59</v>
      </c>
      <c r="L7" s="1"/>
      <c r="M7" s="1"/>
      <c r="N7" s="1"/>
      <c r="O7" s="1"/>
      <c r="P7" s="1"/>
      <c r="Q7" s="1"/>
      <c r="R7" s="1"/>
      <c r="T7" s="20"/>
      <c r="U7" s="20"/>
      <c r="V7" s="20"/>
      <c r="W7" s="118"/>
      <c r="X7" s="20"/>
      <c r="Y7" s="20"/>
      <c r="Z7" s="20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28:37" ht="12.75"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1:37" ht="12.75">
      <c r="K9" s="24" t="s">
        <v>58</v>
      </c>
      <c r="L9" s="24"/>
      <c r="M9" s="24"/>
      <c r="N9" s="24"/>
      <c r="O9" s="24"/>
      <c r="P9" s="24"/>
      <c r="Q9" s="25"/>
      <c r="R9" s="25"/>
      <c r="S9" s="25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7" ht="10.5" customHeight="1">
      <c r="A10" s="5"/>
      <c r="B10" s="6"/>
      <c r="C10" s="18" t="s">
        <v>50</v>
      </c>
      <c r="D10" s="18"/>
      <c r="E10" s="18"/>
      <c r="F10" s="19"/>
      <c r="G10" s="19"/>
      <c r="H10" s="19"/>
      <c r="I10" s="18" t="s">
        <v>52</v>
      </c>
      <c r="J10" s="18"/>
      <c r="K10" s="18"/>
      <c r="L10" s="19"/>
      <c r="M10" s="19"/>
      <c r="N10" s="19"/>
      <c r="O10" s="19"/>
      <c r="P10" s="19"/>
      <c r="Q10" s="18" t="s">
        <v>51</v>
      </c>
      <c r="R10" s="18"/>
      <c r="S10" s="18"/>
      <c r="T10" s="19"/>
      <c r="U10" s="6"/>
      <c r="V10" s="6"/>
      <c r="W10" s="6"/>
      <c r="X10" s="6"/>
      <c r="Y10" s="6"/>
      <c r="Z10" s="9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0.5" customHeight="1">
      <c r="A11" s="11" t="s">
        <v>9</v>
      </c>
      <c r="B11" s="12" t="s">
        <v>20</v>
      </c>
      <c r="C11" s="12" t="s">
        <v>20</v>
      </c>
      <c r="D11" s="12" t="s">
        <v>17</v>
      </c>
      <c r="E11" s="12" t="s">
        <v>3</v>
      </c>
      <c r="F11" s="12" t="s">
        <v>5</v>
      </c>
      <c r="G11" s="12" t="s">
        <v>8</v>
      </c>
      <c r="H11" s="12" t="s">
        <v>10</v>
      </c>
      <c r="I11" s="12" t="s">
        <v>11</v>
      </c>
      <c r="J11" s="12" t="s">
        <v>13</v>
      </c>
      <c r="K11" s="12" t="s">
        <v>13</v>
      </c>
      <c r="L11" s="12" t="s">
        <v>0</v>
      </c>
      <c r="M11" s="12" t="s">
        <v>1</v>
      </c>
      <c r="N11" s="12" t="s">
        <v>0</v>
      </c>
      <c r="O11" s="12" t="s">
        <v>1</v>
      </c>
      <c r="P11" s="12"/>
      <c r="Q11" s="12"/>
      <c r="R11" s="12" t="s">
        <v>0</v>
      </c>
      <c r="S11" s="12" t="s">
        <v>40</v>
      </c>
      <c r="T11" s="12" t="s">
        <v>2</v>
      </c>
      <c r="U11" s="12" t="s">
        <v>41</v>
      </c>
      <c r="V11" s="12" t="s">
        <v>42</v>
      </c>
      <c r="W11" s="12" t="s">
        <v>42</v>
      </c>
      <c r="X11" s="12" t="s">
        <v>46</v>
      </c>
      <c r="Y11" s="12" t="s">
        <v>100</v>
      </c>
      <c r="Z11" s="127" t="s">
        <v>108</v>
      </c>
      <c r="AA11" s="87"/>
      <c r="AB11" s="83"/>
      <c r="AC11" s="83"/>
      <c r="AD11" s="83"/>
      <c r="AE11" s="83"/>
      <c r="AF11" s="83"/>
      <c r="AG11" s="83"/>
      <c r="AH11" s="83"/>
      <c r="AI11" s="83"/>
      <c r="AJ11" s="83"/>
      <c r="AK11" s="83"/>
    </row>
    <row r="12" spans="1:37" ht="10.5" customHeight="1">
      <c r="A12" s="14" t="s">
        <v>17</v>
      </c>
      <c r="B12" s="12" t="s">
        <v>17</v>
      </c>
      <c r="C12" s="12" t="s">
        <v>22</v>
      </c>
      <c r="D12" s="12" t="s">
        <v>56</v>
      </c>
      <c r="E12" s="12" t="s">
        <v>25</v>
      </c>
      <c r="F12" s="12" t="s">
        <v>6</v>
      </c>
      <c r="G12" s="12" t="s">
        <v>9</v>
      </c>
      <c r="H12" s="12" t="s">
        <v>9</v>
      </c>
      <c r="I12" s="12" t="s">
        <v>110</v>
      </c>
      <c r="J12" s="12" t="s">
        <v>14</v>
      </c>
      <c r="K12" s="12" t="s">
        <v>15</v>
      </c>
      <c r="L12" s="12" t="s">
        <v>29</v>
      </c>
      <c r="M12" s="12" t="s">
        <v>29</v>
      </c>
      <c r="N12" s="12" t="s">
        <v>33</v>
      </c>
      <c r="O12" s="12" t="s">
        <v>33</v>
      </c>
      <c r="P12" s="12" t="s">
        <v>5</v>
      </c>
      <c r="Q12" s="12" t="s">
        <v>5</v>
      </c>
      <c r="R12" s="12" t="s">
        <v>38</v>
      </c>
      <c r="S12" s="12"/>
      <c r="T12" s="12" t="s">
        <v>38</v>
      </c>
      <c r="U12" s="12" t="s">
        <v>40</v>
      </c>
      <c r="V12" s="12" t="s">
        <v>43</v>
      </c>
      <c r="W12" s="12" t="s">
        <v>43</v>
      </c>
      <c r="X12" s="12" t="s">
        <v>47</v>
      </c>
      <c r="Y12" s="12" t="s">
        <v>101</v>
      </c>
      <c r="Z12" s="93"/>
      <c r="AA12" s="87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0.5" customHeight="1">
      <c r="A13" s="14" t="s">
        <v>18</v>
      </c>
      <c r="B13" s="12" t="s">
        <v>21</v>
      </c>
      <c r="C13" s="12" t="s">
        <v>23</v>
      </c>
      <c r="D13" s="12" t="s">
        <v>57</v>
      </c>
      <c r="E13" s="12" t="s">
        <v>4</v>
      </c>
      <c r="F13" s="12" t="s">
        <v>7</v>
      </c>
      <c r="G13" s="12" t="s">
        <v>9</v>
      </c>
      <c r="H13" s="12" t="s">
        <v>9</v>
      </c>
      <c r="I13" s="12" t="s">
        <v>26</v>
      </c>
      <c r="J13" s="12" t="s">
        <v>15</v>
      </c>
      <c r="K13" s="12" t="s">
        <v>27</v>
      </c>
      <c r="L13" s="12" t="s">
        <v>30</v>
      </c>
      <c r="M13" s="12" t="s">
        <v>30</v>
      </c>
      <c r="N13" s="12" t="s">
        <v>34</v>
      </c>
      <c r="O13" s="12" t="s">
        <v>34</v>
      </c>
      <c r="P13" s="12" t="s">
        <v>36</v>
      </c>
      <c r="Q13" s="12" t="s">
        <v>37</v>
      </c>
      <c r="R13" s="12" t="s">
        <v>39</v>
      </c>
      <c r="S13" s="12"/>
      <c r="T13" s="12" t="s">
        <v>39</v>
      </c>
      <c r="V13" s="12" t="s">
        <v>44</v>
      </c>
      <c r="W13" s="12" t="s">
        <v>45</v>
      </c>
      <c r="X13" s="12" t="s">
        <v>48</v>
      </c>
      <c r="Y13" s="12" t="s">
        <v>0</v>
      </c>
      <c r="Z13" s="93"/>
      <c r="AA13" s="87"/>
      <c r="AB13" s="83"/>
      <c r="AC13" s="83"/>
      <c r="AD13" s="83"/>
      <c r="AE13" s="83"/>
      <c r="AF13" s="83"/>
      <c r="AG13" s="83"/>
      <c r="AH13" s="83"/>
      <c r="AI13" s="83"/>
      <c r="AJ13" s="83"/>
      <c r="AK13" s="83"/>
    </row>
    <row r="14" spans="1:37" ht="10.5" customHeight="1">
      <c r="A14" s="14" t="s">
        <v>19</v>
      </c>
      <c r="B14" s="12" t="s">
        <v>24</v>
      </c>
      <c r="C14" s="12" t="s">
        <v>24</v>
      </c>
      <c r="D14" s="12"/>
      <c r="E14" s="12"/>
      <c r="F14" s="12" t="s">
        <v>24</v>
      </c>
      <c r="G14" s="12"/>
      <c r="H14" s="12"/>
      <c r="I14" s="12"/>
      <c r="J14" s="12" t="s">
        <v>16</v>
      </c>
      <c r="K14" s="12" t="s">
        <v>109</v>
      </c>
      <c r="L14" s="12" t="s">
        <v>31</v>
      </c>
      <c r="M14" s="12" t="s">
        <v>31</v>
      </c>
      <c r="N14" s="12" t="s">
        <v>35</v>
      </c>
      <c r="O14" s="12" t="s">
        <v>35</v>
      </c>
      <c r="P14" s="12"/>
      <c r="Q14" s="12"/>
      <c r="R14" s="12"/>
      <c r="S14" s="12"/>
      <c r="U14" s="12"/>
      <c r="V14" s="12" t="s">
        <v>32</v>
      </c>
      <c r="W14" s="12" t="s">
        <v>32</v>
      </c>
      <c r="X14" s="12" t="s">
        <v>49</v>
      </c>
      <c r="Y14" s="12" t="s">
        <v>102</v>
      </c>
      <c r="Z14" s="93"/>
      <c r="AA14" s="87"/>
      <c r="AB14" s="83"/>
      <c r="AC14" s="83"/>
      <c r="AD14" s="83"/>
      <c r="AE14" s="83"/>
      <c r="AF14" s="83"/>
      <c r="AG14" s="83"/>
      <c r="AH14" s="83"/>
      <c r="AI14" s="83"/>
      <c r="AJ14" s="83"/>
      <c r="AK14" s="83"/>
    </row>
    <row r="15" spans="1:37" ht="10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 t="s">
        <v>16</v>
      </c>
      <c r="L15" s="16" t="s">
        <v>32</v>
      </c>
      <c r="M15" s="16" t="s">
        <v>32</v>
      </c>
      <c r="N15" s="16"/>
      <c r="O15" s="38"/>
      <c r="P15" s="16"/>
      <c r="Q15" s="16"/>
      <c r="R15" s="16"/>
      <c r="S15" s="16"/>
      <c r="T15" s="38"/>
      <c r="U15" s="16"/>
      <c r="V15" s="16"/>
      <c r="W15" s="16"/>
      <c r="X15" s="16" t="s">
        <v>24</v>
      </c>
      <c r="Y15" s="16"/>
      <c r="Z15" s="15"/>
      <c r="AA15" s="87"/>
      <c r="AB15" s="83"/>
      <c r="AC15" s="83"/>
      <c r="AD15" s="83"/>
      <c r="AE15" s="83"/>
      <c r="AF15" s="83"/>
      <c r="AG15" s="83"/>
      <c r="AH15" s="83"/>
      <c r="AI15" s="83"/>
      <c r="AJ15" s="83"/>
      <c r="AK15" s="83"/>
    </row>
    <row r="16" spans="1:37" ht="10.5" customHeight="1">
      <c r="A16" s="8">
        <v>1</v>
      </c>
      <c r="B16" s="50">
        <v>34</v>
      </c>
      <c r="C16" s="50">
        <v>28</v>
      </c>
      <c r="D16" s="51">
        <v>31</v>
      </c>
      <c r="E16" s="50">
        <v>6</v>
      </c>
      <c r="F16" s="50">
        <v>28</v>
      </c>
      <c r="G16" s="51">
        <v>34</v>
      </c>
      <c r="H16" s="51">
        <v>0</v>
      </c>
      <c r="I16" s="111">
        <v>0.04</v>
      </c>
      <c r="J16" s="50">
        <v>0.2</v>
      </c>
      <c r="K16" s="50">
        <v>4.5</v>
      </c>
      <c r="L16" s="50">
        <v>100</v>
      </c>
      <c r="M16" s="50">
        <v>91</v>
      </c>
      <c r="N16" s="50">
        <v>2977</v>
      </c>
      <c r="O16" s="50">
        <v>2962</v>
      </c>
      <c r="P16" s="50">
        <v>1</v>
      </c>
      <c r="Q16" s="50">
        <v>4</v>
      </c>
      <c r="R16" s="50">
        <v>13</v>
      </c>
      <c r="S16" s="50" t="s">
        <v>304</v>
      </c>
      <c r="T16" s="50">
        <v>2.1</v>
      </c>
      <c r="U16" s="53" t="s">
        <v>99</v>
      </c>
      <c r="V16" s="50">
        <v>10</v>
      </c>
      <c r="W16" s="50">
        <v>10</v>
      </c>
      <c r="X16" s="54"/>
      <c r="Y16" s="53">
        <v>80</v>
      </c>
      <c r="Z16" s="17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0.5" customHeight="1">
      <c r="A17" s="8">
        <v>2</v>
      </c>
      <c r="B17" s="55">
        <v>38</v>
      </c>
      <c r="C17" s="50">
        <v>28</v>
      </c>
      <c r="D17" s="51">
        <v>33</v>
      </c>
      <c r="E17" s="50">
        <v>10</v>
      </c>
      <c r="F17" s="50">
        <v>34</v>
      </c>
      <c r="G17" s="51">
        <v>32</v>
      </c>
      <c r="H17" s="51">
        <v>0</v>
      </c>
      <c r="I17" s="53" t="s">
        <v>18</v>
      </c>
      <c r="J17" s="50" t="s">
        <v>18</v>
      </c>
      <c r="K17" s="50">
        <v>4</v>
      </c>
      <c r="L17" s="50">
        <v>100</v>
      </c>
      <c r="M17" s="50">
        <v>93</v>
      </c>
      <c r="N17" s="50">
        <v>3008</v>
      </c>
      <c r="O17" s="50">
        <v>2972</v>
      </c>
      <c r="P17" s="50" t="s">
        <v>10</v>
      </c>
      <c r="Q17" s="50">
        <v>2</v>
      </c>
      <c r="R17" s="50">
        <v>10</v>
      </c>
      <c r="S17" s="50" t="s">
        <v>293</v>
      </c>
      <c r="T17" s="50">
        <v>1.4</v>
      </c>
      <c r="U17" s="53" t="s">
        <v>99</v>
      </c>
      <c r="V17" s="50">
        <v>10</v>
      </c>
      <c r="W17" s="50">
        <v>10</v>
      </c>
      <c r="X17" s="50">
        <v>39.2</v>
      </c>
      <c r="Y17" s="53">
        <v>140</v>
      </c>
      <c r="Z17" s="95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</row>
    <row r="18" spans="1:37" ht="10.5" customHeight="1">
      <c r="A18" s="8">
        <v>3</v>
      </c>
      <c r="B18" s="50">
        <v>37</v>
      </c>
      <c r="C18" s="50">
        <v>23</v>
      </c>
      <c r="D18" s="51">
        <v>30</v>
      </c>
      <c r="E18" s="50">
        <v>7</v>
      </c>
      <c r="F18" s="50">
        <v>29</v>
      </c>
      <c r="G18" s="51">
        <v>35</v>
      </c>
      <c r="H18" s="51">
        <v>0</v>
      </c>
      <c r="I18" s="50">
        <v>0</v>
      </c>
      <c r="J18" s="50">
        <v>0</v>
      </c>
      <c r="K18" s="50">
        <v>3</v>
      </c>
      <c r="L18" s="50">
        <v>100</v>
      </c>
      <c r="M18" s="50">
        <v>71</v>
      </c>
      <c r="N18" s="50">
        <v>3028</v>
      </c>
      <c r="O18" s="50">
        <v>3008</v>
      </c>
      <c r="P18" s="50">
        <v>2</v>
      </c>
      <c r="Q18" s="50">
        <v>5</v>
      </c>
      <c r="R18" s="50">
        <v>12</v>
      </c>
      <c r="S18" s="50" t="s">
        <v>23</v>
      </c>
      <c r="T18" s="54">
        <v>3.5</v>
      </c>
      <c r="U18" s="53" t="s">
        <v>297</v>
      </c>
      <c r="V18" s="50">
        <v>10</v>
      </c>
      <c r="W18" s="31">
        <v>9</v>
      </c>
      <c r="X18" s="54">
        <v>39</v>
      </c>
      <c r="Y18" s="53">
        <v>400</v>
      </c>
      <c r="Z18" s="96" t="s">
        <v>521</v>
      </c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0.5" customHeight="1">
      <c r="A19" s="8">
        <v>4</v>
      </c>
      <c r="B19" s="31">
        <v>46</v>
      </c>
      <c r="C19" s="50">
        <v>24</v>
      </c>
      <c r="D19" s="51">
        <v>35</v>
      </c>
      <c r="E19" s="50">
        <v>12</v>
      </c>
      <c r="F19" s="50">
        <v>40</v>
      </c>
      <c r="G19" s="51">
        <v>30</v>
      </c>
      <c r="H19" s="51">
        <v>0</v>
      </c>
      <c r="I19" s="50">
        <v>0</v>
      </c>
      <c r="J19" s="50">
        <v>0</v>
      </c>
      <c r="K19" s="50">
        <v>1.5</v>
      </c>
      <c r="L19" s="50">
        <v>93</v>
      </c>
      <c r="M19" s="50">
        <v>62</v>
      </c>
      <c r="N19" s="50">
        <v>3034</v>
      </c>
      <c r="O19" s="50">
        <v>3027</v>
      </c>
      <c r="P19" s="50">
        <v>1</v>
      </c>
      <c r="Q19" s="50">
        <v>7</v>
      </c>
      <c r="R19" s="50">
        <v>18</v>
      </c>
      <c r="S19" s="50" t="s">
        <v>19</v>
      </c>
      <c r="T19" s="53">
        <v>6.6</v>
      </c>
      <c r="U19" s="56" t="s">
        <v>300</v>
      </c>
      <c r="V19" s="50">
        <v>0</v>
      </c>
      <c r="W19" s="50">
        <v>0</v>
      </c>
      <c r="X19" s="54">
        <v>39.4</v>
      </c>
      <c r="Y19" s="53">
        <v>400</v>
      </c>
      <c r="Z19" s="95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spans="1:37" ht="10.5" customHeight="1">
      <c r="A20" s="8">
        <v>5</v>
      </c>
      <c r="B20" s="55">
        <v>46</v>
      </c>
      <c r="C20" s="50">
        <v>38</v>
      </c>
      <c r="D20" s="51">
        <v>42</v>
      </c>
      <c r="E20" s="50">
        <v>20</v>
      </c>
      <c r="F20" s="50">
        <v>40</v>
      </c>
      <c r="G20" s="51">
        <v>23</v>
      </c>
      <c r="H20" s="51">
        <v>0</v>
      </c>
      <c r="I20" s="50">
        <v>0</v>
      </c>
      <c r="J20" s="50">
        <v>0</v>
      </c>
      <c r="K20" s="50">
        <v>0.8</v>
      </c>
      <c r="L20" s="50">
        <v>94</v>
      </c>
      <c r="M20" s="50">
        <v>72</v>
      </c>
      <c r="N20" s="50">
        <v>3032</v>
      </c>
      <c r="O20" s="50">
        <v>3021</v>
      </c>
      <c r="P20" s="50">
        <v>6</v>
      </c>
      <c r="Q20" s="50">
        <v>7</v>
      </c>
      <c r="R20" s="50">
        <v>22</v>
      </c>
      <c r="S20" s="50" t="s">
        <v>19</v>
      </c>
      <c r="T20" s="54">
        <v>6</v>
      </c>
      <c r="U20" s="53" t="s">
        <v>300</v>
      </c>
      <c r="V20" s="50">
        <v>9</v>
      </c>
      <c r="W20" s="50">
        <v>10</v>
      </c>
      <c r="X20" s="57">
        <v>41.2</v>
      </c>
      <c r="Y20" s="58">
        <v>450</v>
      </c>
      <c r="Z20" s="96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0.5" customHeight="1">
      <c r="A21" s="8">
        <v>6</v>
      </c>
      <c r="B21" s="50">
        <v>40</v>
      </c>
      <c r="C21" s="50">
        <v>32</v>
      </c>
      <c r="D21" s="51">
        <v>36</v>
      </c>
      <c r="E21" s="50">
        <v>17</v>
      </c>
      <c r="F21" s="50">
        <v>33</v>
      </c>
      <c r="G21" s="51">
        <v>29</v>
      </c>
      <c r="H21" s="51">
        <v>0</v>
      </c>
      <c r="I21" s="50">
        <v>0</v>
      </c>
      <c r="J21" s="50">
        <v>0</v>
      </c>
      <c r="K21" s="54">
        <v>0.2</v>
      </c>
      <c r="L21" s="50">
        <v>100</v>
      </c>
      <c r="M21" s="50">
        <v>94</v>
      </c>
      <c r="N21" s="50">
        <v>3025</v>
      </c>
      <c r="O21" s="50">
        <v>3021</v>
      </c>
      <c r="P21" s="50" t="s">
        <v>10</v>
      </c>
      <c r="Q21" s="50">
        <v>1</v>
      </c>
      <c r="R21" s="50">
        <v>10</v>
      </c>
      <c r="S21" s="50" t="s">
        <v>127</v>
      </c>
      <c r="T21" s="50">
        <v>1.8</v>
      </c>
      <c r="U21" s="53" t="s">
        <v>99</v>
      </c>
      <c r="V21" s="50">
        <v>10</v>
      </c>
      <c r="W21" s="50">
        <v>10</v>
      </c>
      <c r="X21" s="54">
        <v>41.5</v>
      </c>
      <c r="Y21" s="53">
        <v>80</v>
      </c>
      <c r="Z21" s="96" t="s">
        <v>521</v>
      </c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spans="1:37" ht="10.5" customHeight="1">
      <c r="A22" s="8">
        <v>7</v>
      </c>
      <c r="B22" s="50">
        <v>46</v>
      </c>
      <c r="C22" s="50">
        <v>31</v>
      </c>
      <c r="D22" s="51">
        <v>39</v>
      </c>
      <c r="E22" s="50">
        <v>18</v>
      </c>
      <c r="F22" s="50">
        <v>36</v>
      </c>
      <c r="G22" s="51">
        <v>26</v>
      </c>
      <c r="H22" s="51">
        <v>0</v>
      </c>
      <c r="I22" s="50">
        <v>0</v>
      </c>
      <c r="J22" s="50">
        <v>0</v>
      </c>
      <c r="K22" s="50">
        <v>0</v>
      </c>
      <c r="L22" s="50">
        <v>100</v>
      </c>
      <c r="M22" s="50">
        <v>75</v>
      </c>
      <c r="N22" s="50">
        <v>3021</v>
      </c>
      <c r="O22" s="50">
        <v>2977</v>
      </c>
      <c r="P22" s="50">
        <v>8</v>
      </c>
      <c r="Q22" s="50">
        <v>7</v>
      </c>
      <c r="R22" s="50">
        <v>29</v>
      </c>
      <c r="S22" s="50" t="s">
        <v>297</v>
      </c>
      <c r="T22" s="54">
        <v>5.9</v>
      </c>
      <c r="U22" s="59" t="s">
        <v>99</v>
      </c>
      <c r="V22" s="50">
        <v>10</v>
      </c>
      <c r="W22" s="50">
        <v>10</v>
      </c>
      <c r="X22" s="54">
        <v>42.4</v>
      </c>
      <c r="Y22" s="53">
        <v>440</v>
      </c>
      <c r="Z22" s="95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0.5" customHeight="1">
      <c r="A23" s="8">
        <v>8</v>
      </c>
      <c r="B23" s="50">
        <v>43</v>
      </c>
      <c r="C23" s="50">
        <v>32</v>
      </c>
      <c r="D23" s="51">
        <v>38</v>
      </c>
      <c r="E23" s="50">
        <v>17</v>
      </c>
      <c r="F23" s="50">
        <v>39</v>
      </c>
      <c r="G23" s="51">
        <v>27</v>
      </c>
      <c r="H23" s="51">
        <v>0</v>
      </c>
      <c r="I23" s="50">
        <v>0.06</v>
      </c>
      <c r="J23" s="50">
        <v>0</v>
      </c>
      <c r="K23" s="50">
        <v>0</v>
      </c>
      <c r="L23" s="50">
        <v>100</v>
      </c>
      <c r="M23" s="50">
        <v>80</v>
      </c>
      <c r="N23" s="50">
        <v>2980</v>
      </c>
      <c r="O23" s="50">
        <v>2960</v>
      </c>
      <c r="P23" s="50">
        <v>1</v>
      </c>
      <c r="Q23" s="50">
        <v>1</v>
      </c>
      <c r="R23" s="50">
        <v>15</v>
      </c>
      <c r="S23" s="50" t="s">
        <v>19</v>
      </c>
      <c r="T23" s="50">
        <v>2.3</v>
      </c>
      <c r="U23" s="53" t="s">
        <v>99</v>
      </c>
      <c r="V23" s="50">
        <v>9</v>
      </c>
      <c r="W23" s="50">
        <v>10</v>
      </c>
      <c r="X23" s="54">
        <v>41.5</v>
      </c>
      <c r="Y23" s="53">
        <v>120</v>
      </c>
      <c r="Z23" s="96" t="s">
        <v>522</v>
      </c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</row>
    <row r="24" spans="1:37" ht="10.5" customHeight="1">
      <c r="A24" s="8">
        <v>9</v>
      </c>
      <c r="B24" s="52">
        <v>47</v>
      </c>
      <c r="C24" s="50">
        <v>31</v>
      </c>
      <c r="D24" s="51">
        <v>39</v>
      </c>
      <c r="E24" s="50">
        <v>19</v>
      </c>
      <c r="F24" s="50">
        <v>47</v>
      </c>
      <c r="G24" s="51">
        <v>26</v>
      </c>
      <c r="H24" s="51">
        <v>0</v>
      </c>
      <c r="I24" s="50">
        <v>0</v>
      </c>
      <c r="J24" s="51">
        <v>0</v>
      </c>
      <c r="K24" s="50">
        <v>0</v>
      </c>
      <c r="L24" s="50">
        <v>100</v>
      </c>
      <c r="M24" s="50">
        <v>82</v>
      </c>
      <c r="N24" s="51">
        <v>2970</v>
      </c>
      <c r="O24" s="50">
        <v>2942</v>
      </c>
      <c r="P24" s="50" t="s">
        <v>10</v>
      </c>
      <c r="Q24" s="50">
        <v>6</v>
      </c>
      <c r="R24" s="50">
        <v>18</v>
      </c>
      <c r="S24" s="50" t="s">
        <v>127</v>
      </c>
      <c r="T24" s="50">
        <v>3.7</v>
      </c>
      <c r="U24" s="53" t="s">
        <v>113</v>
      </c>
      <c r="V24" s="50">
        <v>3</v>
      </c>
      <c r="W24" s="60">
        <v>9</v>
      </c>
      <c r="X24" s="54">
        <v>42.3</v>
      </c>
      <c r="Y24" s="53">
        <v>400</v>
      </c>
      <c r="Z24" s="95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0.5" customHeight="1">
      <c r="A25" s="8">
        <v>10</v>
      </c>
      <c r="B25" s="52">
        <v>47</v>
      </c>
      <c r="C25" s="50">
        <v>40</v>
      </c>
      <c r="D25" s="51">
        <v>44</v>
      </c>
      <c r="E25" s="50">
        <v>25</v>
      </c>
      <c r="F25" s="50">
        <v>40</v>
      </c>
      <c r="G25" s="51">
        <v>21</v>
      </c>
      <c r="H25" s="51">
        <v>0</v>
      </c>
      <c r="I25" s="111">
        <v>0.13</v>
      </c>
      <c r="J25" s="50">
        <v>0</v>
      </c>
      <c r="K25" s="50">
        <v>0</v>
      </c>
      <c r="L25" s="50">
        <v>97</v>
      </c>
      <c r="M25" s="50">
        <v>75</v>
      </c>
      <c r="N25" s="50">
        <v>2951</v>
      </c>
      <c r="O25" s="50">
        <v>2923</v>
      </c>
      <c r="P25" s="50">
        <v>4</v>
      </c>
      <c r="Q25" s="50">
        <v>2</v>
      </c>
      <c r="R25" s="50">
        <v>24</v>
      </c>
      <c r="S25" s="50" t="s">
        <v>296</v>
      </c>
      <c r="T25" s="50">
        <v>5.2</v>
      </c>
      <c r="U25" s="53" t="s">
        <v>293</v>
      </c>
      <c r="V25" s="50">
        <v>10</v>
      </c>
      <c r="W25" s="50">
        <v>3</v>
      </c>
      <c r="X25" s="50">
        <v>43.3</v>
      </c>
      <c r="Y25" s="53">
        <v>340</v>
      </c>
      <c r="Z25" s="95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</row>
    <row r="26" spans="1:37" ht="10.5" customHeight="1">
      <c r="A26" s="8">
        <v>11</v>
      </c>
      <c r="B26" s="50">
        <v>40</v>
      </c>
      <c r="C26" s="50">
        <v>37</v>
      </c>
      <c r="D26" s="51">
        <v>39</v>
      </c>
      <c r="E26" s="50">
        <v>20</v>
      </c>
      <c r="F26" s="50">
        <v>37</v>
      </c>
      <c r="G26" s="51">
        <v>26</v>
      </c>
      <c r="H26" s="51">
        <v>0</v>
      </c>
      <c r="I26" s="50">
        <v>0</v>
      </c>
      <c r="J26" s="50">
        <v>0</v>
      </c>
      <c r="K26" s="50">
        <v>0</v>
      </c>
      <c r="L26" s="50">
        <v>96</v>
      </c>
      <c r="M26" s="50">
        <v>83</v>
      </c>
      <c r="N26" s="50">
        <v>2984</v>
      </c>
      <c r="O26" s="50">
        <v>2951</v>
      </c>
      <c r="P26" s="50">
        <v>3</v>
      </c>
      <c r="Q26" s="50">
        <v>5</v>
      </c>
      <c r="R26" s="50">
        <v>17</v>
      </c>
      <c r="S26" s="50" t="s">
        <v>304</v>
      </c>
      <c r="T26" s="53">
        <v>3.5</v>
      </c>
      <c r="U26" s="53" t="s">
        <v>113</v>
      </c>
      <c r="V26" s="50">
        <v>10</v>
      </c>
      <c r="W26" s="50">
        <v>10</v>
      </c>
      <c r="X26" s="50">
        <v>41.9</v>
      </c>
      <c r="Y26" s="53">
        <v>170</v>
      </c>
      <c r="Z26" s="96" t="s">
        <v>521</v>
      </c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0.5" customHeight="1">
      <c r="A27" s="8">
        <v>12</v>
      </c>
      <c r="B27" s="50">
        <v>40</v>
      </c>
      <c r="C27" s="50">
        <v>36</v>
      </c>
      <c r="D27" s="51">
        <v>38</v>
      </c>
      <c r="E27" s="50">
        <v>17</v>
      </c>
      <c r="F27" s="50">
        <v>40</v>
      </c>
      <c r="G27" s="51">
        <v>27</v>
      </c>
      <c r="H27" s="51">
        <v>0</v>
      </c>
      <c r="I27" s="50">
        <v>0.01</v>
      </c>
      <c r="J27" s="50">
        <v>0</v>
      </c>
      <c r="K27" s="50">
        <v>0</v>
      </c>
      <c r="L27" s="50">
        <v>100</v>
      </c>
      <c r="M27" s="50">
        <v>95</v>
      </c>
      <c r="N27" s="50">
        <v>3002</v>
      </c>
      <c r="O27" s="50">
        <v>2982</v>
      </c>
      <c r="P27" s="50">
        <v>2</v>
      </c>
      <c r="Q27" s="50">
        <v>2</v>
      </c>
      <c r="R27" s="50">
        <v>11</v>
      </c>
      <c r="S27" s="50" t="s">
        <v>99</v>
      </c>
      <c r="T27" s="50">
        <v>2.7</v>
      </c>
      <c r="U27" s="53" t="s">
        <v>99</v>
      </c>
      <c r="V27" s="50">
        <v>10</v>
      </c>
      <c r="W27" s="50">
        <v>10</v>
      </c>
      <c r="X27" s="54">
        <v>42.1</v>
      </c>
      <c r="Y27" s="53">
        <v>100</v>
      </c>
      <c r="Z27" s="96" t="s">
        <v>316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</row>
    <row r="28" spans="1:37" ht="10.5" customHeight="1">
      <c r="A28" s="8">
        <v>13</v>
      </c>
      <c r="B28" s="50">
        <v>41</v>
      </c>
      <c r="C28" s="50">
        <v>39</v>
      </c>
      <c r="D28" s="51">
        <v>40</v>
      </c>
      <c r="E28" s="50">
        <v>19</v>
      </c>
      <c r="F28" s="50">
        <v>40</v>
      </c>
      <c r="G28" s="51">
        <v>25</v>
      </c>
      <c r="H28" s="51">
        <v>0</v>
      </c>
      <c r="I28" s="50">
        <v>0.16</v>
      </c>
      <c r="J28" s="50">
        <v>0</v>
      </c>
      <c r="K28" s="50">
        <v>0</v>
      </c>
      <c r="L28" s="50">
        <v>100</v>
      </c>
      <c r="M28" s="50">
        <v>100</v>
      </c>
      <c r="N28" s="50">
        <v>2994</v>
      </c>
      <c r="O28" s="50">
        <v>2950</v>
      </c>
      <c r="P28" s="50">
        <v>4</v>
      </c>
      <c r="Q28" s="50">
        <v>5</v>
      </c>
      <c r="R28" s="50">
        <v>20</v>
      </c>
      <c r="S28" s="50" t="s">
        <v>99</v>
      </c>
      <c r="T28" s="50">
        <v>5.1</v>
      </c>
      <c r="U28" s="53" t="s">
        <v>23</v>
      </c>
      <c r="V28" s="50">
        <v>10</v>
      </c>
      <c r="W28" s="50">
        <v>10</v>
      </c>
      <c r="X28" s="54">
        <v>42.8</v>
      </c>
      <c r="Y28" s="53">
        <v>90</v>
      </c>
      <c r="Z28" s="96" t="s">
        <v>298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0.5" customHeight="1">
      <c r="A29" s="8">
        <v>14</v>
      </c>
      <c r="B29" s="50">
        <v>40</v>
      </c>
      <c r="C29" s="50">
        <v>33</v>
      </c>
      <c r="D29" s="51">
        <v>37</v>
      </c>
      <c r="E29" s="50">
        <v>17</v>
      </c>
      <c r="F29" s="50">
        <v>33</v>
      </c>
      <c r="G29" s="51">
        <v>28</v>
      </c>
      <c r="H29" s="51">
        <v>0</v>
      </c>
      <c r="I29" s="52">
        <v>0.85</v>
      </c>
      <c r="J29" s="50">
        <v>0.1</v>
      </c>
      <c r="K29" s="50">
        <v>0</v>
      </c>
      <c r="L29" s="50">
        <v>100</v>
      </c>
      <c r="M29" s="50">
        <v>90</v>
      </c>
      <c r="N29" s="50">
        <v>2976</v>
      </c>
      <c r="O29" s="50">
        <v>2922</v>
      </c>
      <c r="P29" s="50">
        <v>12</v>
      </c>
      <c r="Q29" s="50">
        <v>4</v>
      </c>
      <c r="R29" s="52">
        <v>37</v>
      </c>
      <c r="S29" s="52" t="s">
        <v>99</v>
      </c>
      <c r="T29" s="54">
        <v>8.6</v>
      </c>
      <c r="U29" s="53" t="s">
        <v>23</v>
      </c>
      <c r="V29" s="50">
        <v>10</v>
      </c>
      <c r="W29" s="50">
        <v>10</v>
      </c>
      <c r="X29" s="54">
        <v>41.9</v>
      </c>
      <c r="Y29" s="53">
        <v>90</v>
      </c>
      <c r="Z29" s="96" t="s">
        <v>527</v>
      </c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37" ht="10.5" customHeight="1">
      <c r="A30" s="8">
        <v>15</v>
      </c>
      <c r="B30" s="50">
        <v>35</v>
      </c>
      <c r="C30" s="50">
        <v>31</v>
      </c>
      <c r="D30" s="51">
        <v>33</v>
      </c>
      <c r="E30" s="50">
        <v>14</v>
      </c>
      <c r="F30" s="50">
        <v>34</v>
      </c>
      <c r="G30" s="51">
        <v>32</v>
      </c>
      <c r="H30" s="51">
        <v>0</v>
      </c>
      <c r="I30" s="111" t="s">
        <v>18</v>
      </c>
      <c r="J30" s="50">
        <v>0</v>
      </c>
      <c r="K30" s="50">
        <v>0</v>
      </c>
      <c r="L30" s="50">
        <v>100</v>
      </c>
      <c r="M30" s="50">
        <v>88</v>
      </c>
      <c r="N30" s="50">
        <v>2993</v>
      </c>
      <c r="O30" s="50">
        <v>2969</v>
      </c>
      <c r="P30" s="50">
        <v>4</v>
      </c>
      <c r="Q30" s="50">
        <v>5</v>
      </c>
      <c r="R30" s="50">
        <v>22</v>
      </c>
      <c r="S30" s="50" t="s">
        <v>113</v>
      </c>
      <c r="T30" s="50">
        <v>4.7</v>
      </c>
      <c r="U30" s="50" t="s">
        <v>99</v>
      </c>
      <c r="V30" s="50">
        <v>10</v>
      </c>
      <c r="W30" s="50">
        <v>10</v>
      </c>
      <c r="X30" s="54">
        <v>39</v>
      </c>
      <c r="Y30" s="53">
        <v>130</v>
      </c>
      <c r="Z30" s="96" t="s">
        <v>298</v>
      </c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0.5" customHeight="1">
      <c r="A31" s="8">
        <v>16</v>
      </c>
      <c r="B31" s="50">
        <v>41</v>
      </c>
      <c r="C31" s="50">
        <v>24</v>
      </c>
      <c r="D31" s="51">
        <v>33</v>
      </c>
      <c r="E31" s="50">
        <v>15</v>
      </c>
      <c r="F31" s="50">
        <v>25</v>
      </c>
      <c r="G31" s="51">
        <v>32</v>
      </c>
      <c r="H31" s="51">
        <v>0</v>
      </c>
      <c r="I31" s="50">
        <v>0.26</v>
      </c>
      <c r="J31" s="50">
        <v>0.6</v>
      </c>
      <c r="K31" s="50" t="s">
        <v>18</v>
      </c>
      <c r="L31" s="50">
        <v>100</v>
      </c>
      <c r="M31" s="50">
        <v>86</v>
      </c>
      <c r="N31" s="50">
        <v>2969</v>
      </c>
      <c r="O31" s="50">
        <v>2925</v>
      </c>
      <c r="P31" s="50">
        <v>4</v>
      </c>
      <c r="Q31" s="50">
        <v>20</v>
      </c>
      <c r="R31" s="50">
        <v>31</v>
      </c>
      <c r="S31" s="50" t="s">
        <v>75</v>
      </c>
      <c r="T31" s="54">
        <v>5.9</v>
      </c>
      <c r="U31" s="53" t="s">
        <v>293</v>
      </c>
      <c r="V31" s="50">
        <v>10</v>
      </c>
      <c r="W31" s="50">
        <v>10</v>
      </c>
      <c r="X31" s="50">
        <v>39.2</v>
      </c>
      <c r="Y31" s="53">
        <v>490</v>
      </c>
      <c r="Z31" s="96" t="s">
        <v>529</v>
      </c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</row>
    <row r="32" spans="1:37" ht="10.5" customHeight="1">
      <c r="A32" s="8">
        <v>17</v>
      </c>
      <c r="B32" s="50">
        <v>30</v>
      </c>
      <c r="C32" s="60">
        <v>18</v>
      </c>
      <c r="D32" s="51">
        <v>24</v>
      </c>
      <c r="E32" s="60">
        <v>6</v>
      </c>
      <c r="F32" s="60">
        <v>18</v>
      </c>
      <c r="G32" s="51">
        <v>41</v>
      </c>
      <c r="H32" s="51">
        <v>0</v>
      </c>
      <c r="I32" s="60">
        <v>0.01</v>
      </c>
      <c r="J32" s="60">
        <v>0.2</v>
      </c>
      <c r="K32" s="60">
        <v>0</v>
      </c>
      <c r="L32" s="50">
        <v>86</v>
      </c>
      <c r="M32" s="50">
        <v>69</v>
      </c>
      <c r="N32" s="60">
        <v>2988</v>
      </c>
      <c r="O32" s="60">
        <v>2965</v>
      </c>
      <c r="P32" s="60">
        <v>3</v>
      </c>
      <c r="Q32" s="60">
        <v>13</v>
      </c>
      <c r="R32" s="60">
        <v>28</v>
      </c>
      <c r="S32" s="60" t="s">
        <v>75</v>
      </c>
      <c r="T32" s="60">
        <v>7.1</v>
      </c>
      <c r="U32" s="61" t="s">
        <v>293</v>
      </c>
      <c r="V32" s="60">
        <v>10</v>
      </c>
      <c r="W32" s="60">
        <v>10</v>
      </c>
      <c r="X32" s="62">
        <v>36.3</v>
      </c>
      <c r="Y32" s="163">
        <v>580</v>
      </c>
      <c r="Z32" s="96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0.5" customHeight="1">
      <c r="A33" s="8">
        <v>18</v>
      </c>
      <c r="B33" s="50">
        <v>22</v>
      </c>
      <c r="C33" s="60">
        <v>10</v>
      </c>
      <c r="D33" s="51">
        <v>16</v>
      </c>
      <c r="E33" s="60">
        <v>-2</v>
      </c>
      <c r="F33" s="60">
        <v>10</v>
      </c>
      <c r="G33" s="51">
        <v>49</v>
      </c>
      <c r="H33" s="51">
        <v>0</v>
      </c>
      <c r="I33" s="60" t="s">
        <v>18</v>
      </c>
      <c r="J33" s="60">
        <v>0.2</v>
      </c>
      <c r="K33" s="60">
        <v>0</v>
      </c>
      <c r="L33" s="50">
        <v>82</v>
      </c>
      <c r="M33" s="50">
        <v>64</v>
      </c>
      <c r="N33" s="60">
        <v>3018</v>
      </c>
      <c r="O33" s="60">
        <v>2984</v>
      </c>
      <c r="P33" s="60">
        <v>5</v>
      </c>
      <c r="Q33" s="60">
        <v>4</v>
      </c>
      <c r="R33" s="60">
        <v>23</v>
      </c>
      <c r="S33" s="60" t="s">
        <v>293</v>
      </c>
      <c r="T33" s="60">
        <v>5.3</v>
      </c>
      <c r="U33" s="61" t="s">
        <v>293</v>
      </c>
      <c r="V33" s="60">
        <v>9</v>
      </c>
      <c r="W33" s="60">
        <v>0</v>
      </c>
      <c r="X33" s="60">
        <v>35.6</v>
      </c>
      <c r="Y33" s="61">
        <v>500</v>
      </c>
      <c r="Z33" s="96"/>
      <c r="AA33" s="84"/>
      <c r="AB33" s="84"/>
      <c r="AC33" s="84"/>
      <c r="AD33" s="83"/>
      <c r="AE33" s="83"/>
      <c r="AF33" s="83"/>
      <c r="AG33" s="83"/>
      <c r="AH33" s="83"/>
      <c r="AI33" s="83"/>
      <c r="AJ33" s="83"/>
      <c r="AK33" s="83"/>
    </row>
    <row r="34" spans="1:37" ht="10.5" customHeight="1">
      <c r="A34" s="8">
        <v>19</v>
      </c>
      <c r="B34" s="50">
        <v>28</v>
      </c>
      <c r="C34" s="115">
        <v>9</v>
      </c>
      <c r="D34" s="51">
        <v>19</v>
      </c>
      <c r="E34" s="60">
        <v>1</v>
      </c>
      <c r="F34" s="60">
        <v>28</v>
      </c>
      <c r="G34" s="51">
        <v>46</v>
      </c>
      <c r="H34" s="51">
        <v>0</v>
      </c>
      <c r="I34" s="60">
        <v>0</v>
      </c>
      <c r="J34" s="60">
        <v>0</v>
      </c>
      <c r="K34" s="60">
        <v>0</v>
      </c>
      <c r="L34" s="50">
        <v>87</v>
      </c>
      <c r="M34" s="50">
        <v>64</v>
      </c>
      <c r="N34" s="60">
        <v>3028</v>
      </c>
      <c r="O34" s="60">
        <v>2998</v>
      </c>
      <c r="P34" s="60">
        <v>7</v>
      </c>
      <c r="Q34" s="60">
        <v>3</v>
      </c>
      <c r="R34" s="60">
        <v>21</v>
      </c>
      <c r="S34" s="60" t="s">
        <v>19</v>
      </c>
      <c r="T34" s="60">
        <v>4.8</v>
      </c>
      <c r="U34" s="61"/>
      <c r="V34" s="60">
        <v>2</v>
      </c>
      <c r="W34" s="60">
        <v>9</v>
      </c>
      <c r="X34" s="62">
        <v>34</v>
      </c>
      <c r="Y34" s="61">
        <v>530</v>
      </c>
      <c r="Z34" s="96"/>
      <c r="AA34" s="125"/>
      <c r="AB34" s="125"/>
      <c r="AC34" s="83"/>
      <c r="AD34" s="83"/>
      <c r="AE34" s="83"/>
      <c r="AF34" s="83"/>
      <c r="AG34" s="83"/>
      <c r="AH34" s="83"/>
      <c r="AI34" s="83"/>
      <c r="AJ34" s="83"/>
      <c r="AK34" s="83"/>
    </row>
    <row r="35" spans="1:37" ht="10.5" customHeight="1">
      <c r="A35" s="8">
        <v>20</v>
      </c>
      <c r="B35" s="50">
        <v>41</v>
      </c>
      <c r="C35" s="63">
        <v>28</v>
      </c>
      <c r="D35" s="51">
        <v>35</v>
      </c>
      <c r="E35" s="60">
        <v>19</v>
      </c>
      <c r="F35" s="60">
        <v>32</v>
      </c>
      <c r="G35" s="51">
        <v>30</v>
      </c>
      <c r="H35" s="51">
        <v>0</v>
      </c>
      <c r="I35" s="60">
        <v>0</v>
      </c>
      <c r="J35" s="60">
        <v>0</v>
      </c>
      <c r="K35" s="60">
        <v>0</v>
      </c>
      <c r="L35" s="50">
        <v>99</v>
      </c>
      <c r="M35" s="50">
        <v>75</v>
      </c>
      <c r="N35" s="60">
        <v>2998</v>
      </c>
      <c r="O35" s="60">
        <v>2966</v>
      </c>
      <c r="P35" s="50">
        <v>5</v>
      </c>
      <c r="Q35" s="50">
        <v>1</v>
      </c>
      <c r="R35" s="60">
        <v>19</v>
      </c>
      <c r="S35" s="60" t="s">
        <v>19</v>
      </c>
      <c r="T35" s="60">
        <v>3.7</v>
      </c>
      <c r="U35" s="61" t="s">
        <v>293</v>
      </c>
      <c r="V35" s="60">
        <v>10</v>
      </c>
      <c r="W35" s="60">
        <v>10</v>
      </c>
      <c r="X35" s="62">
        <v>34.5</v>
      </c>
      <c r="Y35" s="61">
        <v>150</v>
      </c>
      <c r="Z35" s="96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</row>
    <row r="36" spans="1:37" ht="10.5" customHeight="1">
      <c r="A36" s="8">
        <v>21</v>
      </c>
      <c r="B36" s="50">
        <v>34</v>
      </c>
      <c r="C36" s="60">
        <v>30</v>
      </c>
      <c r="D36" s="51">
        <v>32</v>
      </c>
      <c r="E36" s="60">
        <v>15</v>
      </c>
      <c r="F36" s="60">
        <v>31</v>
      </c>
      <c r="G36" s="51">
        <v>33</v>
      </c>
      <c r="H36" s="51">
        <v>0</v>
      </c>
      <c r="I36" s="60">
        <v>0.02</v>
      </c>
      <c r="J36" s="61">
        <v>0.4</v>
      </c>
      <c r="K36" s="60">
        <v>0.4</v>
      </c>
      <c r="L36" s="50">
        <v>100</v>
      </c>
      <c r="M36" s="50">
        <v>85</v>
      </c>
      <c r="N36" s="60">
        <v>2985</v>
      </c>
      <c r="O36" s="60">
        <v>2976</v>
      </c>
      <c r="P36" s="60">
        <v>10</v>
      </c>
      <c r="Q36" s="60">
        <v>4</v>
      </c>
      <c r="R36" s="60">
        <v>16</v>
      </c>
      <c r="S36" s="60" t="s">
        <v>99</v>
      </c>
      <c r="T36" s="60">
        <v>3.5</v>
      </c>
      <c r="U36" s="61" t="s">
        <v>23</v>
      </c>
      <c r="V36" s="60">
        <v>10</v>
      </c>
      <c r="W36" s="60">
        <v>10</v>
      </c>
      <c r="X36" s="60">
        <v>34.9</v>
      </c>
      <c r="Y36" s="61">
        <v>70</v>
      </c>
      <c r="Z36" s="96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0.5" customHeight="1">
      <c r="A37" s="8">
        <v>22</v>
      </c>
      <c r="B37" s="50">
        <v>35</v>
      </c>
      <c r="C37" s="60">
        <v>30</v>
      </c>
      <c r="D37" s="51">
        <v>33</v>
      </c>
      <c r="E37" s="60">
        <v>18</v>
      </c>
      <c r="F37" s="60">
        <v>35</v>
      </c>
      <c r="G37" s="51">
        <v>32</v>
      </c>
      <c r="H37" s="51">
        <v>0</v>
      </c>
      <c r="I37" s="60" t="s">
        <v>18</v>
      </c>
      <c r="J37" s="60" t="s">
        <v>18</v>
      </c>
      <c r="K37" s="60" t="s">
        <v>18</v>
      </c>
      <c r="L37" s="50">
        <v>100</v>
      </c>
      <c r="M37" s="50">
        <v>92</v>
      </c>
      <c r="N37" s="60">
        <v>2980</v>
      </c>
      <c r="O37" s="60">
        <v>2945</v>
      </c>
      <c r="P37" s="60">
        <v>2</v>
      </c>
      <c r="Q37" s="60">
        <v>7</v>
      </c>
      <c r="R37" s="60">
        <v>26</v>
      </c>
      <c r="S37" s="60" t="s">
        <v>297</v>
      </c>
      <c r="T37" s="60">
        <v>5.2</v>
      </c>
      <c r="U37" s="61" t="s">
        <v>127</v>
      </c>
      <c r="V37" s="60">
        <v>10</v>
      </c>
      <c r="W37" s="60">
        <v>10</v>
      </c>
      <c r="X37" s="60">
        <v>34.9</v>
      </c>
      <c r="Y37" s="61">
        <v>110</v>
      </c>
      <c r="Z37" s="96" t="s">
        <v>298</v>
      </c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</row>
    <row r="38" spans="1:37" ht="10.5" customHeight="1">
      <c r="A38" s="8">
        <v>23</v>
      </c>
      <c r="B38" s="50">
        <v>37</v>
      </c>
      <c r="C38" s="60">
        <v>28</v>
      </c>
      <c r="D38" s="51">
        <v>33</v>
      </c>
      <c r="E38" s="60">
        <v>17</v>
      </c>
      <c r="F38" s="60">
        <v>28</v>
      </c>
      <c r="G38" s="51">
        <v>32</v>
      </c>
      <c r="H38" s="51">
        <v>0</v>
      </c>
      <c r="I38" s="64">
        <v>0.4</v>
      </c>
      <c r="J38" s="62">
        <v>0.5</v>
      </c>
      <c r="K38" s="60">
        <v>0.5</v>
      </c>
      <c r="L38" s="50">
        <v>100</v>
      </c>
      <c r="M38" s="50">
        <v>91</v>
      </c>
      <c r="N38" s="60">
        <v>2949</v>
      </c>
      <c r="O38" s="115">
        <v>2916</v>
      </c>
      <c r="P38" s="50">
        <v>2</v>
      </c>
      <c r="Q38" s="60">
        <v>9</v>
      </c>
      <c r="R38" s="60">
        <v>27</v>
      </c>
      <c r="S38" s="60" t="s">
        <v>23</v>
      </c>
      <c r="T38" s="60">
        <v>4.3</v>
      </c>
      <c r="U38" s="61" t="s">
        <v>296</v>
      </c>
      <c r="V38" s="60">
        <v>10</v>
      </c>
      <c r="W38" s="60">
        <v>10</v>
      </c>
      <c r="X38" s="62">
        <v>35.2</v>
      </c>
      <c r="Y38" s="61">
        <v>50</v>
      </c>
      <c r="Z38" s="96" t="s">
        <v>533</v>
      </c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0.5" customHeight="1">
      <c r="A39" s="8">
        <v>24</v>
      </c>
      <c r="B39" s="50">
        <v>28</v>
      </c>
      <c r="C39" s="65">
        <v>24</v>
      </c>
      <c r="D39" s="51">
        <v>26</v>
      </c>
      <c r="E39" s="60">
        <v>11</v>
      </c>
      <c r="F39" s="60">
        <v>25</v>
      </c>
      <c r="G39" s="51">
        <v>39</v>
      </c>
      <c r="H39" s="51">
        <v>0</v>
      </c>
      <c r="I39" s="60">
        <v>0</v>
      </c>
      <c r="J39" s="60">
        <v>0</v>
      </c>
      <c r="K39" s="60">
        <v>0.2</v>
      </c>
      <c r="L39" s="50">
        <v>91</v>
      </c>
      <c r="M39" s="50">
        <v>84</v>
      </c>
      <c r="N39" s="60">
        <v>3011</v>
      </c>
      <c r="O39" s="60">
        <v>2937</v>
      </c>
      <c r="P39" s="50">
        <v>4</v>
      </c>
      <c r="Q39" s="60">
        <v>3</v>
      </c>
      <c r="R39" s="60">
        <v>28</v>
      </c>
      <c r="S39" s="60" t="s">
        <v>295</v>
      </c>
      <c r="T39" s="60">
        <v>5.1</v>
      </c>
      <c r="U39" s="61" t="s">
        <v>293</v>
      </c>
      <c r="V39" s="60">
        <v>10</v>
      </c>
      <c r="W39" s="60">
        <v>10</v>
      </c>
      <c r="X39" s="60"/>
      <c r="Y39" s="61">
        <v>320</v>
      </c>
      <c r="Z39" s="96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  <row r="40" spans="1:37" ht="10.5" customHeight="1">
      <c r="A40" s="8">
        <v>25</v>
      </c>
      <c r="B40" s="50">
        <v>31</v>
      </c>
      <c r="C40" s="60">
        <v>25</v>
      </c>
      <c r="D40" s="51">
        <v>28</v>
      </c>
      <c r="E40" s="60">
        <v>13</v>
      </c>
      <c r="F40" s="60">
        <v>29</v>
      </c>
      <c r="G40" s="51">
        <v>37</v>
      </c>
      <c r="H40" s="51">
        <v>0</v>
      </c>
      <c r="I40" s="60">
        <v>0</v>
      </c>
      <c r="J40" s="60">
        <v>0</v>
      </c>
      <c r="K40" s="60">
        <v>0.1</v>
      </c>
      <c r="L40" s="50">
        <v>98</v>
      </c>
      <c r="M40" s="50">
        <v>89</v>
      </c>
      <c r="N40" s="60">
        <v>3039</v>
      </c>
      <c r="O40" s="60">
        <v>3010</v>
      </c>
      <c r="P40" s="60">
        <v>4</v>
      </c>
      <c r="Q40" s="60">
        <v>6</v>
      </c>
      <c r="R40" s="60">
        <v>25</v>
      </c>
      <c r="S40" s="60" t="s">
        <v>19</v>
      </c>
      <c r="T40" s="60">
        <v>3.8</v>
      </c>
      <c r="U40" s="60" t="s">
        <v>297</v>
      </c>
      <c r="V40" s="60">
        <v>10</v>
      </c>
      <c r="W40" s="60">
        <v>10</v>
      </c>
      <c r="X40" s="60">
        <v>35.6</v>
      </c>
      <c r="Y40" s="61">
        <v>90</v>
      </c>
      <c r="Z40" s="96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0.5" customHeight="1">
      <c r="A41" s="8">
        <v>26</v>
      </c>
      <c r="B41" s="50">
        <v>33</v>
      </c>
      <c r="C41" s="60">
        <v>28</v>
      </c>
      <c r="D41" s="51">
        <v>31</v>
      </c>
      <c r="E41" s="60">
        <v>14</v>
      </c>
      <c r="F41" s="60">
        <v>30</v>
      </c>
      <c r="G41" s="51">
        <v>34</v>
      </c>
      <c r="H41" s="51">
        <v>0</v>
      </c>
      <c r="I41" s="61">
        <v>0.09</v>
      </c>
      <c r="J41" s="115">
        <v>2.5</v>
      </c>
      <c r="K41" s="60">
        <v>2.3</v>
      </c>
      <c r="L41" s="50">
        <v>100</v>
      </c>
      <c r="M41" s="50">
        <v>84</v>
      </c>
      <c r="N41" s="60">
        <v>3040</v>
      </c>
      <c r="O41" s="60">
        <v>3020</v>
      </c>
      <c r="P41" s="60">
        <v>7</v>
      </c>
      <c r="Q41" s="60">
        <v>4</v>
      </c>
      <c r="R41" s="60">
        <v>20</v>
      </c>
      <c r="S41" s="60" t="s">
        <v>99</v>
      </c>
      <c r="T41" s="60">
        <v>5.2</v>
      </c>
      <c r="U41" s="60" t="s">
        <v>99</v>
      </c>
      <c r="V41" s="60">
        <v>10</v>
      </c>
      <c r="W41" s="50">
        <v>10</v>
      </c>
      <c r="X41" s="50">
        <v>35.2</v>
      </c>
      <c r="Y41" s="53">
        <v>180</v>
      </c>
      <c r="Z41" s="95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</row>
    <row r="42" spans="1:37" ht="10.5" customHeight="1">
      <c r="A42" s="8">
        <v>27</v>
      </c>
      <c r="B42" s="50">
        <v>30</v>
      </c>
      <c r="C42" s="60">
        <v>13</v>
      </c>
      <c r="D42" s="51">
        <v>22</v>
      </c>
      <c r="E42" s="60">
        <v>4</v>
      </c>
      <c r="F42" s="60">
        <v>13</v>
      </c>
      <c r="G42" s="51">
        <v>43</v>
      </c>
      <c r="H42" s="51">
        <v>0</v>
      </c>
      <c r="I42" s="61">
        <v>0</v>
      </c>
      <c r="J42" s="60">
        <v>0</v>
      </c>
      <c r="K42" s="60">
        <v>1.9</v>
      </c>
      <c r="L42" s="50">
        <v>100</v>
      </c>
      <c r="M42" s="50">
        <v>57</v>
      </c>
      <c r="N42" s="115">
        <v>3053</v>
      </c>
      <c r="O42" s="60">
        <v>3037</v>
      </c>
      <c r="P42" s="60">
        <v>1</v>
      </c>
      <c r="Q42" s="60">
        <v>3</v>
      </c>
      <c r="R42" s="60">
        <v>16</v>
      </c>
      <c r="S42" s="60" t="s">
        <v>99</v>
      </c>
      <c r="T42" s="60">
        <v>3.6</v>
      </c>
      <c r="U42" s="61" t="s">
        <v>296</v>
      </c>
      <c r="V42" s="60">
        <v>2</v>
      </c>
      <c r="W42" s="60">
        <v>9</v>
      </c>
      <c r="X42" s="62">
        <v>35.6</v>
      </c>
      <c r="Y42" s="61">
        <v>460</v>
      </c>
      <c r="Z42" s="95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0.5" customHeight="1">
      <c r="A43" s="8">
        <v>28</v>
      </c>
      <c r="B43" s="50">
        <v>24</v>
      </c>
      <c r="C43" s="60">
        <v>12</v>
      </c>
      <c r="D43" s="51">
        <v>18</v>
      </c>
      <c r="E43" s="60">
        <v>-2</v>
      </c>
      <c r="F43" s="60">
        <v>20</v>
      </c>
      <c r="G43" s="51">
        <v>47</v>
      </c>
      <c r="H43" s="51">
        <v>0</v>
      </c>
      <c r="I43" s="64">
        <v>0.17</v>
      </c>
      <c r="J43" s="60">
        <v>2.4</v>
      </c>
      <c r="K43" s="60">
        <v>4</v>
      </c>
      <c r="L43" s="50">
        <v>100</v>
      </c>
      <c r="M43" s="50">
        <v>84</v>
      </c>
      <c r="N43" s="60">
        <v>3050</v>
      </c>
      <c r="O43" s="60">
        <v>2988</v>
      </c>
      <c r="P43" s="60">
        <v>2</v>
      </c>
      <c r="Q43" s="60">
        <v>10</v>
      </c>
      <c r="R43" s="60">
        <v>26</v>
      </c>
      <c r="S43" s="60" t="s">
        <v>99</v>
      </c>
      <c r="T43" s="61">
        <v>6.2</v>
      </c>
      <c r="U43" s="60" t="s">
        <v>99</v>
      </c>
      <c r="V43" s="50">
        <v>10</v>
      </c>
      <c r="W43" s="50">
        <v>10</v>
      </c>
      <c r="X43" s="50">
        <v>34.5</v>
      </c>
      <c r="Y43" s="53">
        <v>90</v>
      </c>
      <c r="Z43" s="96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</row>
    <row r="44" spans="1:37" ht="10.5" customHeight="1">
      <c r="A44" s="8">
        <v>29</v>
      </c>
      <c r="B44" s="60">
        <v>27</v>
      </c>
      <c r="C44" s="60">
        <v>20</v>
      </c>
      <c r="D44" s="51">
        <v>24</v>
      </c>
      <c r="E44" s="60">
        <v>7</v>
      </c>
      <c r="F44" s="60">
        <v>22</v>
      </c>
      <c r="G44" s="51">
        <v>41</v>
      </c>
      <c r="H44" s="51">
        <v>0</v>
      </c>
      <c r="I44" s="40">
        <v>0.1</v>
      </c>
      <c r="J44" s="60">
        <v>1.2</v>
      </c>
      <c r="K44" s="60">
        <v>4</v>
      </c>
      <c r="L44" s="50">
        <v>100</v>
      </c>
      <c r="M44" s="50">
        <v>100</v>
      </c>
      <c r="N44" s="60">
        <v>3019</v>
      </c>
      <c r="O44" s="60">
        <v>2987</v>
      </c>
      <c r="P44" s="60">
        <v>4</v>
      </c>
      <c r="Q44" s="60">
        <v>9</v>
      </c>
      <c r="R44" s="60">
        <v>19</v>
      </c>
      <c r="S44" s="60" t="s">
        <v>99</v>
      </c>
      <c r="T44" s="60">
        <v>4.1</v>
      </c>
      <c r="U44" s="66" t="s">
        <v>23</v>
      </c>
      <c r="V44" s="60">
        <v>10</v>
      </c>
      <c r="W44" s="60">
        <v>10</v>
      </c>
      <c r="X44" s="62">
        <v>35.1</v>
      </c>
      <c r="Y44" s="61">
        <v>100</v>
      </c>
      <c r="Z44" s="96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0.5" customHeight="1">
      <c r="A45" s="8">
        <v>30</v>
      </c>
      <c r="B45" s="50">
        <v>24</v>
      </c>
      <c r="C45" s="60">
        <v>17</v>
      </c>
      <c r="D45" s="51">
        <v>21</v>
      </c>
      <c r="E45" s="60">
        <v>4</v>
      </c>
      <c r="F45" s="60">
        <v>17</v>
      </c>
      <c r="G45" s="51">
        <v>44</v>
      </c>
      <c r="H45" s="51">
        <v>0</v>
      </c>
      <c r="I45" s="66" t="s">
        <v>18</v>
      </c>
      <c r="J45" s="62">
        <v>0.1</v>
      </c>
      <c r="K45" s="60">
        <v>3.8</v>
      </c>
      <c r="L45" s="50">
        <v>100</v>
      </c>
      <c r="M45" s="50">
        <v>98</v>
      </c>
      <c r="N45" s="60">
        <v>3020</v>
      </c>
      <c r="O45" s="60">
        <v>3013</v>
      </c>
      <c r="P45" s="60">
        <v>1</v>
      </c>
      <c r="Q45" s="60" t="s">
        <v>10</v>
      </c>
      <c r="R45" s="60">
        <v>15</v>
      </c>
      <c r="S45" s="60" t="s">
        <v>75</v>
      </c>
      <c r="T45" s="60">
        <v>2.2</v>
      </c>
      <c r="U45" s="66"/>
      <c r="V45" s="60">
        <v>10</v>
      </c>
      <c r="W45" s="60">
        <v>10</v>
      </c>
      <c r="X45" s="60">
        <v>35.1</v>
      </c>
      <c r="Y45" s="61">
        <v>130</v>
      </c>
      <c r="Z45" s="96" t="s">
        <v>534</v>
      </c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1:37" ht="10.5" customHeight="1" thickBot="1">
      <c r="A46" s="8">
        <v>31</v>
      </c>
      <c r="B46" s="133">
        <v>20</v>
      </c>
      <c r="C46" s="68">
        <v>10</v>
      </c>
      <c r="D46" s="51">
        <v>15</v>
      </c>
      <c r="E46" s="50">
        <v>0</v>
      </c>
      <c r="F46" s="68">
        <v>18</v>
      </c>
      <c r="G46" s="51">
        <v>50</v>
      </c>
      <c r="H46" s="51">
        <v>0</v>
      </c>
      <c r="I46" s="199">
        <v>0.01</v>
      </c>
      <c r="J46" s="68">
        <v>0.1</v>
      </c>
      <c r="K46" s="68">
        <v>3.7</v>
      </c>
      <c r="L46" s="68">
        <v>99</v>
      </c>
      <c r="M46" s="68">
        <v>88</v>
      </c>
      <c r="N46" s="68">
        <v>3021</v>
      </c>
      <c r="O46" s="68">
        <v>3012</v>
      </c>
      <c r="P46" s="68">
        <v>5</v>
      </c>
      <c r="Q46" s="68">
        <v>5</v>
      </c>
      <c r="R46" s="68">
        <v>19</v>
      </c>
      <c r="S46" s="68" t="s">
        <v>75</v>
      </c>
      <c r="T46" s="68">
        <v>4.4</v>
      </c>
      <c r="U46" s="69"/>
      <c r="V46" s="68">
        <v>1</v>
      </c>
      <c r="W46" s="69">
        <v>10</v>
      </c>
      <c r="X46" s="70">
        <v>35.2</v>
      </c>
      <c r="Y46" s="71">
        <v>520</v>
      </c>
      <c r="Z46" s="186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0.5" customHeight="1">
      <c r="A47" s="9"/>
      <c r="B47" s="102">
        <f>SUM(B16:B46)</f>
        <v>1105</v>
      </c>
      <c r="C47" s="103">
        <f>SUM(C16:C46)</f>
        <v>809</v>
      </c>
      <c r="D47" s="104"/>
      <c r="E47" s="103">
        <f aca="true" t="shared" si="0" ref="E47:J47">SUM(E16:E46)</f>
        <v>378</v>
      </c>
      <c r="F47" s="102">
        <f t="shared" si="0"/>
        <v>931</v>
      </c>
      <c r="G47" s="122">
        <f t="shared" si="0"/>
        <v>1051</v>
      </c>
      <c r="H47" s="122">
        <f t="shared" si="0"/>
        <v>0</v>
      </c>
      <c r="I47" s="132">
        <f t="shared" si="0"/>
        <v>2.3099999999999996</v>
      </c>
      <c r="J47" s="102">
        <f t="shared" si="0"/>
        <v>8.499999999999998</v>
      </c>
      <c r="K47" s="102"/>
      <c r="L47" s="106"/>
      <c r="M47" s="102"/>
      <c r="N47" s="102"/>
      <c r="O47" s="102"/>
      <c r="P47" s="102">
        <f>SUM(P16:P46)</f>
        <v>114</v>
      </c>
      <c r="Q47" s="102">
        <f>SUM(Q16:Q46)</f>
        <v>164</v>
      </c>
      <c r="R47" s="102">
        <f>MAX(R16:R46)</f>
        <v>37</v>
      </c>
      <c r="S47" s="102" t="s">
        <v>99</v>
      </c>
      <c r="T47" s="102">
        <f>SUM(T16:T46)</f>
        <v>137.5</v>
      </c>
      <c r="U47" s="107"/>
      <c r="V47" s="102">
        <f>SUM(V16:V46)</f>
        <v>265</v>
      </c>
      <c r="W47" s="102">
        <f>SUM(W16:W46)</f>
        <v>279</v>
      </c>
      <c r="X47" s="107"/>
      <c r="Y47" s="9"/>
      <c r="Z47" s="123" t="s">
        <v>11</v>
      </c>
      <c r="AA47" s="126"/>
      <c r="AB47" s="83"/>
      <c r="AC47" s="83"/>
      <c r="AD47" s="83"/>
      <c r="AE47" s="83"/>
      <c r="AF47" s="83"/>
      <c r="AG47" s="83"/>
      <c r="AH47" s="83"/>
      <c r="AI47" s="83"/>
      <c r="AJ47" s="83"/>
      <c r="AK47" s="83"/>
    </row>
    <row r="48" spans="1:37" ht="10.5" customHeight="1">
      <c r="A48" s="10"/>
      <c r="B48" s="107">
        <f>AVERAGE(B16:B46)</f>
        <v>35.645161290322584</v>
      </c>
      <c r="C48" s="107">
        <f>AVERAGE(C16:C46)</f>
        <v>26.096774193548388</v>
      </c>
      <c r="D48" s="106"/>
      <c r="E48" s="106"/>
      <c r="F48" s="107">
        <f>AVERAGE(F16:F46)</f>
        <v>30.032258064516128</v>
      </c>
      <c r="G48" s="108"/>
      <c r="H48" s="108"/>
      <c r="I48" s="108"/>
      <c r="J48" s="108"/>
      <c r="K48" s="106"/>
      <c r="L48" s="107">
        <f>AVERAGE(L16:L46)</f>
        <v>97.48387096774194</v>
      </c>
      <c r="M48" s="107">
        <f>AVERAGE(M16:M46)</f>
        <v>82.61290322580645</v>
      </c>
      <c r="N48" s="122">
        <f>AVERAGE(N16:N46)</f>
        <v>3004.6129032258063</v>
      </c>
      <c r="O48" s="122">
        <v>2976</v>
      </c>
      <c r="P48" s="107">
        <f>AVERAGE(P16:P46)</f>
        <v>4.071428571428571</v>
      </c>
      <c r="Q48" s="107">
        <v>5.3</v>
      </c>
      <c r="R48" s="109"/>
      <c r="S48" s="106"/>
      <c r="T48" s="107">
        <f>AVERAGE(T16:T46)</f>
        <v>4.435483870967742</v>
      </c>
      <c r="U48" s="107"/>
      <c r="V48" s="107">
        <f>AVERAGE(V16:V46)</f>
        <v>8.548387096774194</v>
      </c>
      <c r="W48" s="107">
        <v>9</v>
      </c>
      <c r="X48" s="107">
        <f>AVERAGE(X16:X46)</f>
        <v>38.220689655172414</v>
      </c>
      <c r="Y48" s="107">
        <f>AVERAGE(Y16:Y46)</f>
        <v>251.61290322580646</v>
      </c>
      <c r="Z48" s="124" t="s">
        <v>60</v>
      </c>
      <c r="AA48" s="126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2:37" ht="10.5" customHeight="1">
      <c r="B49" s="22" t="s">
        <v>61</v>
      </c>
      <c r="C49" s="20"/>
      <c r="D49" s="20"/>
      <c r="E49" s="20"/>
      <c r="F49" s="20"/>
      <c r="G49" s="20"/>
      <c r="H49" s="20"/>
      <c r="I49" s="20"/>
      <c r="K49" s="22" t="s">
        <v>64</v>
      </c>
      <c r="L49" s="22"/>
      <c r="M49" s="22"/>
      <c r="N49" s="22"/>
      <c r="O49" s="22"/>
      <c r="P49" s="22"/>
      <c r="Q49" s="22"/>
      <c r="T49" s="22" t="s">
        <v>68</v>
      </c>
      <c r="U49" s="20"/>
      <c r="V49" s="20"/>
      <c r="W49" s="20"/>
      <c r="X49" s="20"/>
      <c r="Y49" s="20"/>
      <c r="Z49" s="99"/>
      <c r="AB49" s="83"/>
      <c r="AC49" s="83"/>
      <c r="AD49" s="83"/>
      <c r="AE49" s="83"/>
      <c r="AF49" s="83"/>
      <c r="AG49" s="83"/>
      <c r="AH49" s="83"/>
      <c r="AI49" s="83"/>
      <c r="AJ49" s="83"/>
      <c r="AK49" s="83"/>
    </row>
    <row r="50" spans="2:37" ht="10.5" customHeight="1">
      <c r="B50" s="20" t="s">
        <v>138</v>
      </c>
      <c r="C50" s="20"/>
      <c r="D50" s="20"/>
      <c r="E50" s="20"/>
      <c r="F50" s="32">
        <v>30.9</v>
      </c>
      <c r="H50" s="20"/>
      <c r="I50" s="1"/>
      <c r="K50" s="20" t="s">
        <v>93</v>
      </c>
      <c r="L50" s="20"/>
      <c r="M50" s="20"/>
      <c r="N50" s="30"/>
      <c r="O50" s="110">
        <f>G47</f>
        <v>1051</v>
      </c>
      <c r="P50" s="20"/>
      <c r="Q50" s="20"/>
      <c r="T50" s="20" t="s">
        <v>234</v>
      </c>
      <c r="X50" s="31">
        <v>2.31</v>
      </c>
      <c r="Y50" s="121"/>
      <c r="Z50" s="44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2:37" ht="10.5" customHeight="1">
      <c r="B51" s="20" t="s">
        <v>235</v>
      </c>
      <c r="C51" s="20"/>
      <c r="D51" s="20"/>
      <c r="E51" s="20"/>
      <c r="F51" s="20"/>
      <c r="G51" s="32">
        <v>12</v>
      </c>
      <c r="H51" s="32"/>
      <c r="K51" s="20" t="s">
        <v>117</v>
      </c>
      <c r="L51" s="20"/>
      <c r="M51" s="20"/>
      <c r="N51" s="20"/>
      <c r="O51" s="20"/>
      <c r="P51" s="31">
        <v>-371</v>
      </c>
      <c r="Q51" s="37"/>
      <c r="S51" s="138"/>
      <c r="T51" s="20" t="s">
        <v>532</v>
      </c>
      <c r="Y51" s="31">
        <v>1.12</v>
      </c>
      <c r="AC51" s="83"/>
      <c r="AD51" s="83"/>
      <c r="AE51" s="83"/>
      <c r="AF51" s="83"/>
      <c r="AG51" s="83"/>
      <c r="AH51" s="83"/>
      <c r="AI51" s="83"/>
      <c r="AJ51" s="83"/>
      <c r="AK51" s="83"/>
    </row>
    <row r="52" spans="2:37" ht="10.5" customHeight="1">
      <c r="B52" s="20" t="s">
        <v>140</v>
      </c>
      <c r="C52" s="20"/>
      <c r="D52" s="20"/>
      <c r="E52" s="20"/>
      <c r="F52" s="31">
        <v>12.2</v>
      </c>
      <c r="G52" s="31"/>
      <c r="H52" s="20"/>
      <c r="I52" s="1"/>
      <c r="K52" s="20" t="s">
        <v>157</v>
      </c>
      <c r="L52" s="20"/>
      <c r="M52" s="20"/>
      <c r="N52" s="20"/>
      <c r="O52" s="20"/>
      <c r="P52" s="20"/>
      <c r="Q52" s="31">
        <v>2172</v>
      </c>
      <c r="R52" s="35"/>
      <c r="T52" s="20" t="s">
        <v>107</v>
      </c>
      <c r="Y52" s="40">
        <v>41.76</v>
      </c>
      <c r="Z52" s="35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2:37" ht="10.5" customHeight="1">
      <c r="B53" s="20" t="s">
        <v>62</v>
      </c>
      <c r="C53" s="20"/>
      <c r="D53" s="20"/>
      <c r="E53" s="20"/>
      <c r="F53" s="20"/>
      <c r="G53" s="32">
        <v>48.9</v>
      </c>
      <c r="I53" s="33"/>
      <c r="K53" s="20" t="s">
        <v>117</v>
      </c>
      <c r="L53" s="20"/>
      <c r="M53" s="20"/>
      <c r="N53" s="20"/>
      <c r="O53" s="20"/>
      <c r="P53" s="31">
        <v>-907</v>
      </c>
      <c r="Q53" s="35"/>
      <c r="T53" s="20" t="s">
        <v>402</v>
      </c>
      <c r="Y53" s="31">
        <v>9.29</v>
      </c>
      <c r="AC53" s="83"/>
      <c r="AD53" s="83"/>
      <c r="AE53" s="83"/>
      <c r="AF53" s="83"/>
      <c r="AG53" s="83"/>
      <c r="AH53" s="83"/>
      <c r="AI53" s="83"/>
      <c r="AJ53" s="83"/>
      <c r="AK53" s="83"/>
    </row>
    <row r="54" spans="2:37" ht="10.5" customHeight="1">
      <c r="B54" s="20" t="s">
        <v>235</v>
      </c>
      <c r="C54" s="20"/>
      <c r="D54" s="20"/>
      <c r="E54" s="20"/>
      <c r="F54" s="20"/>
      <c r="G54" s="32">
        <v>3.9</v>
      </c>
      <c r="H54" s="20"/>
      <c r="T54" s="20" t="s">
        <v>95</v>
      </c>
      <c r="Y54" s="40">
        <v>0.85</v>
      </c>
      <c r="Z54" s="33" t="s">
        <v>536</v>
      </c>
      <c r="AC54" s="83"/>
      <c r="AD54" s="83"/>
      <c r="AE54" s="83"/>
      <c r="AF54" s="83"/>
      <c r="AG54" s="83"/>
      <c r="AH54" s="83"/>
      <c r="AI54" s="83"/>
      <c r="AJ54" s="83"/>
      <c r="AK54" s="83"/>
    </row>
    <row r="55" spans="2:37" ht="10.5" customHeight="1">
      <c r="B55" s="20" t="s">
        <v>79</v>
      </c>
      <c r="C55" s="20"/>
      <c r="D55" s="31">
        <f>MAX(B16:B46)</f>
        <v>47</v>
      </c>
      <c r="E55" s="20" t="s">
        <v>86</v>
      </c>
      <c r="F55" s="33" t="s">
        <v>535</v>
      </c>
      <c r="G55" s="33"/>
      <c r="I55" s="143"/>
      <c r="K55" s="22" t="s">
        <v>65</v>
      </c>
      <c r="L55" s="22"/>
      <c r="M55" s="22"/>
      <c r="N55" s="22"/>
      <c r="O55" s="22"/>
      <c r="T55" s="20" t="s">
        <v>130</v>
      </c>
      <c r="Y55" s="31">
        <v>8.5</v>
      </c>
      <c r="AC55" s="83"/>
      <c r="AD55" s="83"/>
      <c r="AE55" s="83"/>
      <c r="AF55" s="83"/>
      <c r="AG55" s="83"/>
      <c r="AH55" s="83"/>
      <c r="AI55" s="83"/>
      <c r="AJ55" s="83"/>
      <c r="AK55" s="83"/>
    </row>
    <row r="56" spans="2:37" ht="10.5" customHeight="1">
      <c r="B56" s="20" t="s">
        <v>80</v>
      </c>
      <c r="C56" s="20"/>
      <c r="D56" s="31">
        <f>MIN(C16:C46)</f>
        <v>9</v>
      </c>
      <c r="E56" s="20" t="s">
        <v>86</v>
      </c>
      <c r="F56" s="33" t="s">
        <v>322</v>
      </c>
      <c r="G56" s="33"/>
      <c r="I56" s="1"/>
      <c r="K56" s="20" t="s">
        <v>93</v>
      </c>
      <c r="N56" s="29"/>
      <c r="O56" s="31">
        <v>0</v>
      </c>
      <c r="T56" s="20" t="s">
        <v>402</v>
      </c>
      <c r="Y56" s="32">
        <v>-3.5</v>
      </c>
      <c r="AC56" s="83"/>
      <c r="AD56" s="83"/>
      <c r="AE56" s="83"/>
      <c r="AF56" s="83"/>
      <c r="AG56" s="83"/>
      <c r="AH56" s="83"/>
      <c r="AI56" s="83"/>
      <c r="AJ56" s="83"/>
      <c r="AK56" s="83"/>
    </row>
    <row r="57" spans="2:37" ht="10.5" customHeight="1">
      <c r="B57" s="20"/>
      <c r="C57" s="20" t="s">
        <v>63</v>
      </c>
      <c r="D57" s="20"/>
      <c r="E57" s="20"/>
      <c r="F57" s="20"/>
      <c r="G57" s="20"/>
      <c r="H57" s="20"/>
      <c r="I57" s="1"/>
      <c r="K57" s="20" t="s">
        <v>77</v>
      </c>
      <c r="P57" s="31">
        <v>0</v>
      </c>
      <c r="T57" s="20" t="s">
        <v>134</v>
      </c>
      <c r="Y57" s="32">
        <v>16</v>
      </c>
      <c r="AC57" s="83"/>
      <c r="AD57" s="83"/>
      <c r="AE57" s="83"/>
      <c r="AF57" s="83"/>
      <c r="AG57" s="83"/>
      <c r="AH57" s="83"/>
      <c r="AI57" s="83"/>
      <c r="AJ57" s="83"/>
      <c r="AK57" s="83"/>
    </row>
    <row r="58" spans="2:37" ht="10.5" customHeight="1">
      <c r="B58" s="20" t="s">
        <v>183</v>
      </c>
      <c r="C58" s="20"/>
      <c r="D58" s="20"/>
      <c r="E58" s="20"/>
      <c r="F58" s="31">
        <f>COUNTIF(B16:B46,"&gt;=90")</f>
        <v>0</v>
      </c>
      <c r="H58" s="20"/>
      <c r="I58" s="1"/>
      <c r="K58" s="20" t="s">
        <v>156</v>
      </c>
      <c r="Q58" s="31">
        <v>856</v>
      </c>
      <c r="T58" s="20" t="s">
        <v>519</v>
      </c>
      <c r="Y58" s="31">
        <v>-4.3</v>
      </c>
      <c r="AC58" s="83"/>
      <c r="AD58" s="83"/>
      <c r="AE58" s="83"/>
      <c r="AF58" s="83"/>
      <c r="AG58" s="83"/>
      <c r="AH58" s="83"/>
      <c r="AI58" s="83"/>
      <c r="AJ58" s="83"/>
      <c r="AK58" s="83"/>
    </row>
    <row r="59" spans="2:37" ht="10.5" customHeight="1">
      <c r="B59" s="20" t="s">
        <v>141</v>
      </c>
      <c r="C59" s="20"/>
      <c r="D59" s="20"/>
      <c r="E59" s="20"/>
      <c r="F59" s="31">
        <f>COUNTIF(B16:B46,"&lt;=32")</f>
        <v>10</v>
      </c>
      <c r="H59" s="20"/>
      <c r="I59" s="1"/>
      <c r="K59" s="20" t="s">
        <v>77</v>
      </c>
      <c r="P59" s="31">
        <v>196</v>
      </c>
      <c r="T59" s="20" t="s">
        <v>95</v>
      </c>
      <c r="Y59" s="31">
        <v>2.5</v>
      </c>
      <c r="Z59" s="33" t="s">
        <v>537</v>
      </c>
      <c r="AC59" s="83"/>
      <c r="AD59" s="83"/>
      <c r="AE59" s="83"/>
      <c r="AF59" s="83"/>
      <c r="AG59" s="83"/>
      <c r="AH59" s="83"/>
      <c r="AI59" s="83"/>
      <c r="AJ59" s="83"/>
      <c r="AK59" s="83"/>
    </row>
    <row r="60" spans="2:37" ht="10.5" customHeight="1">
      <c r="B60" s="20" t="s">
        <v>184</v>
      </c>
      <c r="C60" s="20"/>
      <c r="D60" s="20"/>
      <c r="E60" s="20"/>
      <c r="F60" s="31">
        <f>COUNTIF(C16:C46,"&lt;=32")</f>
        <v>25</v>
      </c>
      <c r="H60" s="20"/>
      <c r="I60" s="1"/>
      <c r="T60" s="20" t="s">
        <v>520</v>
      </c>
      <c r="Y60" s="31">
        <v>4.5</v>
      </c>
      <c r="Z60" s="33" t="s">
        <v>538</v>
      </c>
      <c r="AC60" s="83"/>
      <c r="AD60" s="83"/>
      <c r="AE60" s="83"/>
      <c r="AF60" s="83"/>
      <c r="AG60" s="83"/>
      <c r="AH60" s="83"/>
      <c r="AI60" s="83"/>
      <c r="AJ60" s="83"/>
      <c r="AK60" s="83"/>
    </row>
    <row r="61" spans="2:37" ht="10.5" customHeight="1">
      <c r="B61" s="20" t="s">
        <v>185</v>
      </c>
      <c r="C61" s="20"/>
      <c r="D61" s="20"/>
      <c r="E61" s="20"/>
      <c r="F61" s="31">
        <f>COUNTIF(C16:C46,"&lt;=0")</f>
        <v>0</v>
      </c>
      <c r="H61" s="20"/>
      <c r="I61" s="1"/>
      <c r="K61" s="22" t="s">
        <v>66</v>
      </c>
      <c r="L61" s="21"/>
      <c r="M61" s="21"/>
      <c r="N61" s="21"/>
      <c r="O61" s="21"/>
      <c r="T61" s="20" t="s">
        <v>531</v>
      </c>
      <c r="X61" s="31" t="s">
        <v>539</v>
      </c>
      <c r="Y61" s="33"/>
      <c r="AC61" s="83"/>
      <c r="AD61" s="83"/>
      <c r="AE61" s="83"/>
      <c r="AF61" s="83"/>
      <c r="AG61" s="83"/>
      <c r="AH61" s="83"/>
      <c r="AI61" s="83"/>
      <c r="AJ61" s="83"/>
      <c r="AK61" s="83"/>
    </row>
    <row r="62" spans="11:37" ht="10.5" customHeight="1">
      <c r="K62" s="20" t="s">
        <v>145</v>
      </c>
      <c r="O62" s="40">
        <v>29.91</v>
      </c>
      <c r="P62" s="201"/>
      <c r="Q62" s="201"/>
      <c r="V62" s="20" t="s">
        <v>530</v>
      </c>
      <c r="W62" s="20"/>
      <c r="X62" s="31" t="s">
        <v>306</v>
      </c>
      <c r="Y62" s="3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2:37" ht="9.75" customHeight="1">
      <c r="B63" s="22" t="s">
        <v>74</v>
      </c>
      <c r="C63" s="21"/>
      <c r="D63" s="21"/>
      <c r="E63" s="21"/>
      <c r="K63" s="20" t="s">
        <v>324</v>
      </c>
      <c r="P63" s="40">
        <v>-0.11</v>
      </c>
      <c r="Q63" s="27"/>
      <c r="V63" s="20" t="s">
        <v>205</v>
      </c>
      <c r="W63" s="20"/>
      <c r="X63" s="31" t="s">
        <v>539</v>
      </c>
      <c r="Y63" s="33"/>
      <c r="AC63" s="83"/>
      <c r="AD63" s="83"/>
      <c r="AE63" s="83"/>
      <c r="AF63" s="83"/>
      <c r="AG63" s="83"/>
      <c r="AH63" s="83"/>
      <c r="AI63" s="83"/>
      <c r="AJ63" s="83"/>
      <c r="AK63" s="83"/>
    </row>
    <row r="64" spans="2:37" ht="9.75" customHeight="1">
      <c r="B64" s="20" t="s">
        <v>138</v>
      </c>
      <c r="F64" s="32">
        <f>AVERAGE(T16:T46)</f>
        <v>4.435483870967742</v>
      </c>
      <c r="K64" s="20" t="s">
        <v>79</v>
      </c>
      <c r="M64" s="40">
        <f>MAX(N16:N46)/100</f>
        <v>30.53</v>
      </c>
      <c r="N64" s="20" t="s">
        <v>86</v>
      </c>
      <c r="O64" s="31" t="s">
        <v>302</v>
      </c>
      <c r="P64" s="27"/>
      <c r="Q64" s="27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2:37" ht="9.75" customHeight="1">
      <c r="B65" s="20" t="s">
        <v>92</v>
      </c>
      <c r="G65" s="31" t="s">
        <v>318</v>
      </c>
      <c r="H65" s="33"/>
      <c r="I65" s="28"/>
      <c r="K65" s="20" t="s">
        <v>80</v>
      </c>
      <c r="M65" s="40">
        <f>MIN(O16:O46)/100</f>
        <v>29.16</v>
      </c>
      <c r="N65" s="20" t="s">
        <v>86</v>
      </c>
      <c r="O65" s="31" t="s">
        <v>292</v>
      </c>
      <c r="P65" s="27"/>
      <c r="T65" s="22" t="s">
        <v>103</v>
      </c>
      <c r="U65" s="22"/>
      <c r="V65" s="22"/>
      <c r="W65" s="22"/>
      <c r="X65" s="22"/>
      <c r="Y65" s="45"/>
      <c r="Z65" s="45"/>
      <c r="AC65" s="83"/>
      <c r="AD65" s="83"/>
      <c r="AE65" s="83"/>
      <c r="AF65" s="83"/>
      <c r="AG65" s="83"/>
      <c r="AH65" s="83"/>
      <c r="AI65" s="83"/>
      <c r="AJ65" s="83"/>
      <c r="AK65" s="83"/>
    </row>
    <row r="66" spans="2:37" ht="9.75" customHeight="1">
      <c r="B66" s="20" t="s">
        <v>287</v>
      </c>
      <c r="E66" s="31">
        <f>MAX(R16:R46)</f>
        <v>37</v>
      </c>
      <c r="F66" s="20" t="s">
        <v>67</v>
      </c>
      <c r="G66" s="31" t="s">
        <v>306</v>
      </c>
      <c r="H66" s="33"/>
      <c r="T66" s="20" t="s">
        <v>326</v>
      </c>
      <c r="U66" s="20"/>
      <c r="V66" s="20"/>
      <c r="W66" s="20"/>
      <c r="X66" s="31">
        <v>252</v>
      </c>
      <c r="AC66" s="83"/>
      <c r="AD66" s="83"/>
      <c r="AE66" s="83"/>
      <c r="AF66" s="83"/>
      <c r="AG66" s="83"/>
      <c r="AH66" s="83"/>
      <c r="AI66" s="83"/>
      <c r="AJ66" s="83"/>
      <c r="AK66" s="83"/>
    </row>
    <row r="67" spans="2:37" ht="9.75" customHeight="1">
      <c r="B67" s="20" t="s">
        <v>240</v>
      </c>
      <c r="E67" s="31" t="s">
        <v>99</v>
      </c>
      <c r="G67" s="35"/>
      <c r="T67" s="20" t="s">
        <v>323</v>
      </c>
      <c r="V67" s="31">
        <v>580</v>
      </c>
      <c r="W67" s="46" t="s">
        <v>67</v>
      </c>
      <c r="X67" s="31" t="s">
        <v>303</v>
      </c>
      <c r="Y67" s="20"/>
      <c r="AC67" s="83"/>
      <c r="AD67" s="83"/>
      <c r="AE67" s="83"/>
      <c r="AF67" s="83"/>
      <c r="AG67" s="83"/>
      <c r="AH67" s="83"/>
      <c r="AI67" s="83"/>
      <c r="AJ67" s="83"/>
      <c r="AK67" s="83"/>
    </row>
    <row r="68" spans="2:37" ht="12.75"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Z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2:37" ht="12.75">
      <c r="B69" s="165" t="s">
        <v>540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Z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</row>
    <row r="70" spans="2:37" ht="12.75">
      <c r="B70" s="165" t="s">
        <v>523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2:37" ht="12.75">
      <c r="B71" s="165" t="s">
        <v>524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"/>
      <c r="W71" s="165"/>
      <c r="X71" s="165"/>
      <c r="Y71" s="165"/>
      <c r="AB71" s="83"/>
      <c r="AC71" s="83"/>
      <c r="AD71" s="83"/>
      <c r="AE71" s="83"/>
      <c r="AF71" s="83"/>
      <c r="AG71" s="83"/>
      <c r="AH71" s="83"/>
      <c r="AI71" s="83"/>
      <c r="AJ71" s="83"/>
      <c r="AK71" s="83"/>
    </row>
    <row r="72" spans="2:37" ht="12.75">
      <c r="B72" s="165" t="s">
        <v>525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ht="12.75">
      <c r="B73" s="165" t="s">
        <v>526</v>
      </c>
    </row>
    <row r="74" ht="12.75">
      <c r="B74" s="165" t="s">
        <v>528</v>
      </c>
    </row>
  </sheetData>
  <sheetProtection/>
  <mergeCells count="1">
    <mergeCell ref="P62:Q62"/>
  </mergeCells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5"/>
  <sheetViews>
    <sheetView zoomScale="130" zoomScaleNormal="130" zoomScalePageLayoutView="0" workbookViewId="0" topLeftCell="A25">
      <selection activeCell="M45" sqref="M45"/>
    </sheetView>
  </sheetViews>
  <sheetFormatPr defaultColWidth="9.140625" defaultRowHeight="12.75"/>
  <cols>
    <col min="1" max="1" width="2.28125" style="0" customWidth="1"/>
    <col min="2" max="2" width="2.8515625" style="0" customWidth="1"/>
    <col min="3" max="3" width="2.57421875" style="0" customWidth="1"/>
    <col min="4" max="4" width="2.421875" style="0" customWidth="1"/>
    <col min="5" max="5" width="3.7109375" style="0" customWidth="1"/>
    <col min="6" max="6" width="3.421875" style="0" customWidth="1"/>
    <col min="7" max="7" width="3.140625" style="0" customWidth="1"/>
    <col min="8" max="8" width="2.8515625" style="0" customWidth="1"/>
    <col min="9" max="9" width="4.421875" style="0" customWidth="1"/>
    <col min="10" max="10" width="4.28125" style="0" customWidth="1"/>
    <col min="11" max="11" width="4.7109375" style="0" customWidth="1"/>
    <col min="12" max="12" width="3.7109375" style="0" customWidth="1"/>
    <col min="13" max="13" width="3.8515625" style="0" customWidth="1"/>
    <col min="14" max="14" width="4.140625" style="0" customWidth="1"/>
    <col min="15" max="15" width="4.28125" style="0" customWidth="1"/>
    <col min="16" max="17" width="2.28125" style="0" customWidth="1"/>
    <col min="18" max="20" width="3.28125" style="0" customWidth="1"/>
    <col min="21" max="21" width="3.57421875" style="0" customWidth="1"/>
    <col min="22" max="22" width="3.00390625" style="0" customWidth="1"/>
    <col min="23" max="23" width="3.140625" style="0" customWidth="1"/>
    <col min="24" max="24" width="3.8515625" style="0" customWidth="1"/>
    <col min="25" max="25" width="4.00390625" style="0" customWidth="1"/>
    <col min="26" max="26" width="9.28125" style="0" customWidth="1"/>
  </cols>
  <sheetData>
    <row r="2" spans="1:26" ht="10.5" customHeight="1">
      <c r="A2" s="20" t="s">
        <v>69</v>
      </c>
      <c r="B2" s="20"/>
      <c r="C2" s="20"/>
      <c r="D2" s="20"/>
      <c r="E2" s="20"/>
      <c r="F2" s="20"/>
      <c r="G2" s="20"/>
      <c r="H2" s="20"/>
      <c r="W2" s="20" t="s">
        <v>71</v>
      </c>
      <c r="X2" s="20"/>
      <c r="Y2" s="20"/>
      <c r="Z2" s="20"/>
    </row>
    <row r="3" spans="1:26" ht="10.5" customHeight="1">
      <c r="A3" s="20" t="s">
        <v>53</v>
      </c>
      <c r="B3" s="20"/>
      <c r="C3" s="20"/>
      <c r="D3" s="20"/>
      <c r="E3" s="20"/>
      <c r="F3" s="20"/>
      <c r="G3" s="20"/>
      <c r="H3" s="20"/>
      <c r="W3" s="20" t="s">
        <v>72</v>
      </c>
      <c r="X3" s="20"/>
      <c r="Y3" s="20"/>
      <c r="Z3" s="20"/>
    </row>
    <row r="4" spans="1:26" ht="10.5" customHeight="1">
      <c r="A4" s="20" t="s">
        <v>87</v>
      </c>
      <c r="B4" s="20"/>
      <c r="C4" s="20"/>
      <c r="D4" s="20"/>
      <c r="E4" s="20"/>
      <c r="F4" s="20"/>
      <c r="G4" s="20"/>
      <c r="H4" s="20"/>
      <c r="W4" s="20" t="s">
        <v>73</v>
      </c>
      <c r="X4" s="20"/>
      <c r="Y4" s="20"/>
      <c r="Z4" s="20"/>
    </row>
    <row r="5" spans="1:26" ht="10.5" customHeight="1">
      <c r="A5" s="20" t="s">
        <v>54</v>
      </c>
      <c r="B5" s="20"/>
      <c r="C5" s="20"/>
      <c r="D5" s="20"/>
      <c r="E5" s="20"/>
      <c r="F5" s="20"/>
      <c r="G5" s="20"/>
      <c r="H5" s="20"/>
      <c r="K5" s="47"/>
      <c r="L5" s="23" t="s">
        <v>345</v>
      </c>
      <c r="M5" s="24"/>
      <c r="N5" s="24"/>
      <c r="O5" s="24"/>
      <c r="P5" s="24"/>
      <c r="Y5" s="20" t="s">
        <v>194</v>
      </c>
      <c r="Z5" s="20"/>
    </row>
    <row r="6" spans="1:23" ht="10.5" customHeight="1">
      <c r="A6" s="20" t="s">
        <v>55</v>
      </c>
      <c r="B6" s="20"/>
      <c r="C6" s="20"/>
      <c r="D6" s="20"/>
      <c r="E6" s="20"/>
      <c r="F6" s="20"/>
      <c r="G6" s="20"/>
      <c r="H6" s="20"/>
      <c r="W6" s="20"/>
    </row>
    <row r="7" spans="11:26" ht="12.75">
      <c r="K7" s="1" t="s">
        <v>59</v>
      </c>
      <c r="L7" s="1"/>
      <c r="M7" s="1"/>
      <c r="N7" s="1"/>
      <c r="O7" s="1"/>
      <c r="P7" s="1"/>
      <c r="Q7" s="1"/>
      <c r="R7" s="1"/>
      <c r="W7" s="20"/>
      <c r="X7" s="20"/>
      <c r="Y7" s="20"/>
      <c r="Z7" s="20"/>
    </row>
    <row r="9" spans="11:19" ht="12.75">
      <c r="K9" s="24" t="s">
        <v>58</v>
      </c>
      <c r="L9" s="24"/>
      <c r="M9" s="24"/>
      <c r="N9" s="24"/>
      <c r="O9" s="24"/>
      <c r="P9" s="24"/>
      <c r="Q9" s="25"/>
      <c r="R9" s="25"/>
      <c r="S9" s="25"/>
    </row>
    <row r="10" spans="1:26" ht="10.5" customHeight="1">
      <c r="A10" s="5"/>
      <c r="B10" s="6"/>
      <c r="C10" s="18" t="s">
        <v>50</v>
      </c>
      <c r="D10" s="18"/>
      <c r="E10" s="18"/>
      <c r="F10" s="19"/>
      <c r="G10" s="19"/>
      <c r="H10" s="19"/>
      <c r="I10" s="18" t="s">
        <v>52</v>
      </c>
      <c r="J10" s="18"/>
      <c r="K10" s="18"/>
      <c r="L10" s="19"/>
      <c r="M10" s="19"/>
      <c r="N10" s="19"/>
      <c r="O10" s="19"/>
      <c r="P10" s="19"/>
      <c r="Q10" s="18" t="s">
        <v>51</v>
      </c>
      <c r="R10" s="18"/>
      <c r="S10" s="18"/>
      <c r="T10" s="19"/>
      <c r="U10" s="6"/>
      <c r="V10" s="6"/>
      <c r="W10" s="6"/>
      <c r="X10" s="6"/>
      <c r="Y10" s="6"/>
      <c r="Z10" s="7"/>
    </row>
    <row r="11" spans="1:26" ht="10.5" customHeight="1">
      <c r="A11" s="11" t="s">
        <v>9</v>
      </c>
      <c r="B11" s="12" t="s">
        <v>20</v>
      </c>
      <c r="C11" s="12" t="s">
        <v>20</v>
      </c>
      <c r="D11" s="12" t="s">
        <v>17</v>
      </c>
      <c r="E11" s="12" t="s">
        <v>3</v>
      </c>
      <c r="F11" s="12" t="s">
        <v>5</v>
      </c>
      <c r="G11" s="12" t="s">
        <v>8</v>
      </c>
      <c r="H11" s="12" t="s">
        <v>10</v>
      </c>
      <c r="I11" s="12" t="s">
        <v>11</v>
      </c>
      <c r="J11" s="12" t="s">
        <v>13</v>
      </c>
      <c r="K11" s="12" t="s">
        <v>13</v>
      </c>
      <c r="L11" s="12" t="s">
        <v>0</v>
      </c>
      <c r="M11" s="12" t="s">
        <v>1</v>
      </c>
      <c r="N11" s="12" t="s">
        <v>0</v>
      </c>
      <c r="O11" s="12" t="s">
        <v>1</v>
      </c>
      <c r="P11" s="12"/>
      <c r="Q11" s="12"/>
      <c r="R11" s="12" t="s">
        <v>0</v>
      </c>
      <c r="S11" s="12" t="s">
        <v>40</v>
      </c>
      <c r="T11" s="12" t="s">
        <v>2</v>
      </c>
      <c r="U11" s="12" t="s">
        <v>41</v>
      </c>
      <c r="V11" s="12" t="s">
        <v>42</v>
      </c>
      <c r="W11" s="12" t="s">
        <v>42</v>
      </c>
      <c r="X11" s="12" t="s">
        <v>46</v>
      </c>
      <c r="Y11" s="12" t="s">
        <v>100</v>
      </c>
      <c r="Z11" s="134" t="s">
        <v>108</v>
      </c>
    </row>
    <row r="12" spans="1:26" ht="10.5" customHeight="1">
      <c r="A12" s="14" t="s">
        <v>17</v>
      </c>
      <c r="B12" s="12" t="s">
        <v>17</v>
      </c>
      <c r="C12" s="12" t="s">
        <v>22</v>
      </c>
      <c r="D12" s="12" t="s">
        <v>56</v>
      </c>
      <c r="E12" s="12" t="s">
        <v>25</v>
      </c>
      <c r="F12" s="12" t="s">
        <v>6</v>
      </c>
      <c r="G12" s="12" t="s">
        <v>9</v>
      </c>
      <c r="H12" s="12" t="s">
        <v>9</v>
      </c>
      <c r="I12" s="12" t="s">
        <v>12</v>
      </c>
      <c r="J12" s="12" t="s">
        <v>14</v>
      </c>
      <c r="K12" s="12" t="s">
        <v>15</v>
      </c>
      <c r="L12" s="12" t="s">
        <v>29</v>
      </c>
      <c r="M12" s="12" t="s">
        <v>29</v>
      </c>
      <c r="N12" s="12" t="s">
        <v>33</v>
      </c>
      <c r="O12" s="12" t="s">
        <v>33</v>
      </c>
      <c r="P12" s="12" t="s">
        <v>5</v>
      </c>
      <c r="Q12" s="12" t="s">
        <v>5</v>
      </c>
      <c r="R12" s="12" t="s">
        <v>38</v>
      </c>
      <c r="S12" s="12"/>
      <c r="T12" s="12" t="s">
        <v>38</v>
      </c>
      <c r="U12" s="12" t="s">
        <v>40</v>
      </c>
      <c r="V12" s="12" t="s">
        <v>43</v>
      </c>
      <c r="W12" s="12" t="s">
        <v>43</v>
      </c>
      <c r="X12" s="12" t="s">
        <v>47</v>
      </c>
      <c r="Y12" s="12" t="s">
        <v>101</v>
      </c>
      <c r="Z12" s="112"/>
    </row>
    <row r="13" spans="1:26" ht="10.5" customHeight="1">
      <c r="A13" s="14" t="s">
        <v>18</v>
      </c>
      <c r="B13" s="12" t="s">
        <v>21</v>
      </c>
      <c r="C13" s="12" t="s">
        <v>23</v>
      </c>
      <c r="D13" s="12" t="s">
        <v>57</v>
      </c>
      <c r="E13" s="12" t="s">
        <v>4</v>
      </c>
      <c r="F13" s="12" t="s">
        <v>7</v>
      </c>
      <c r="G13" s="12" t="s">
        <v>9</v>
      </c>
      <c r="H13" s="12" t="s">
        <v>9</v>
      </c>
      <c r="I13" s="12" t="s">
        <v>26</v>
      </c>
      <c r="J13" s="12" t="s">
        <v>15</v>
      </c>
      <c r="K13" s="12" t="s">
        <v>27</v>
      </c>
      <c r="L13" s="12" t="s">
        <v>30</v>
      </c>
      <c r="M13" s="12" t="s">
        <v>30</v>
      </c>
      <c r="N13" s="12" t="s">
        <v>34</v>
      </c>
      <c r="O13" s="12" t="s">
        <v>34</v>
      </c>
      <c r="P13" s="12" t="s">
        <v>36</v>
      </c>
      <c r="Q13" s="12" t="s">
        <v>37</v>
      </c>
      <c r="R13" s="12" t="s">
        <v>39</v>
      </c>
      <c r="S13" s="12"/>
      <c r="T13" s="12" t="s">
        <v>39</v>
      </c>
      <c r="V13" s="12" t="s">
        <v>44</v>
      </c>
      <c r="W13" s="12" t="s">
        <v>45</v>
      </c>
      <c r="X13" s="12" t="s">
        <v>48</v>
      </c>
      <c r="Y13" s="12" t="s">
        <v>0</v>
      </c>
      <c r="Z13" s="112"/>
    </row>
    <row r="14" spans="1:26" ht="10.5" customHeight="1">
      <c r="A14" s="14" t="s">
        <v>19</v>
      </c>
      <c r="B14" s="12" t="s">
        <v>24</v>
      </c>
      <c r="C14" s="12" t="s">
        <v>24</v>
      </c>
      <c r="D14" s="12"/>
      <c r="E14" s="12"/>
      <c r="F14" s="12" t="s">
        <v>24</v>
      </c>
      <c r="G14" s="12"/>
      <c r="H14" s="12"/>
      <c r="I14" s="12"/>
      <c r="J14" s="12" t="s">
        <v>16</v>
      </c>
      <c r="K14" s="12" t="s">
        <v>109</v>
      </c>
      <c r="L14" s="12" t="s">
        <v>31</v>
      </c>
      <c r="M14" s="12" t="s">
        <v>31</v>
      </c>
      <c r="N14" s="12" t="s">
        <v>35</v>
      </c>
      <c r="O14" s="12" t="s">
        <v>35</v>
      </c>
      <c r="P14" s="12"/>
      <c r="Q14" s="12"/>
      <c r="R14" s="12"/>
      <c r="S14" s="12"/>
      <c r="U14" s="12"/>
      <c r="V14" s="12" t="s">
        <v>32</v>
      </c>
      <c r="W14" s="12" t="s">
        <v>32</v>
      </c>
      <c r="X14" s="12" t="s">
        <v>49</v>
      </c>
      <c r="Y14" s="12" t="s">
        <v>102</v>
      </c>
      <c r="Z14" s="112"/>
    </row>
    <row r="15" spans="1:26" ht="10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 t="s">
        <v>16</v>
      </c>
      <c r="L15" s="16" t="s">
        <v>32</v>
      </c>
      <c r="M15" s="16" t="s">
        <v>32</v>
      </c>
      <c r="N15" s="16"/>
      <c r="O15" s="38"/>
      <c r="P15" s="16"/>
      <c r="Q15" s="16"/>
      <c r="R15" s="16"/>
      <c r="S15" s="16"/>
      <c r="T15" s="38"/>
      <c r="U15" s="16"/>
      <c r="V15" s="16"/>
      <c r="W15" s="16"/>
      <c r="X15" s="16" t="s">
        <v>24</v>
      </c>
      <c r="Y15" s="16"/>
      <c r="Z15" s="113"/>
    </row>
    <row r="16" spans="1:26" ht="10.5" customHeight="1">
      <c r="A16" s="8">
        <v>1</v>
      </c>
      <c r="B16" s="50">
        <v>20</v>
      </c>
      <c r="C16" s="50">
        <v>5</v>
      </c>
      <c r="D16" s="51">
        <v>13</v>
      </c>
      <c r="E16" s="50">
        <v>-1</v>
      </c>
      <c r="F16" s="50">
        <v>5</v>
      </c>
      <c r="G16" s="51">
        <v>52</v>
      </c>
      <c r="H16" s="51">
        <v>0</v>
      </c>
      <c r="I16" s="111">
        <v>0.01</v>
      </c>
      <c r="J16" s="50">
        <v>0.3</v>
      </c>
      <c r="K16" s="50">
        <v>1</v>
      </c>
      <c r="L16" s="50">
        <v>87</v>
      </c>
      <c r="M16" s="50">
        <v>57</v>
      </c>
      <c r="N16" s="50">
        <v>3024</v>
      </c>
      <c r="O16" s="50">
        <v>3015</v>
      </c>
      <c r="P16" s="50">
        <v>8</v>
      </c>
      <c r="Q16" s="50">
        <v>10</v>
      </c>
      <c r="R16" s="50">
        <v>27</v>
      </c>
      <c r="S16" s="50" t="s">
        <v>99</v>
      </c>
      <c r="T16" s="50">
        <v>7.7</v>
      </c>
      <c r="U16" s="53" t="s">
        <v>99</v>
      </c>
      <c r="V16" s="50">
        <v>10</v>
      </c>
      <c r="W16" s="50">
        <v>8</v>
      </c>
      <c r="X16" s="54">
        <v>27.1</v>
      </c>
      <c r="Y16" s="53">
        <v>390</v>
      </c>
      <c r="Z16" s="114"/>
    </row>
    <row r="17" spans="1:26" ht="10.5" customHeight="1">
      <c r="A17" s="8">
        <v>2</v>
      </c>
      <c r="B17" s="55">
        <v>18</v>
      </c>
      <c r="C17" s="50">
        <v>-1</v>
      </c>
      <c r="D17" s="51">
        <v>9</v>
      </c>
      <c r="E17" s="50">
        <v>-5</v>
      </c>
      <c r="F17" s="50">
        <v>10</v>
      </c>
      <c r="G17" s="51">
        <v>56</v>
      </c>
      <c r="H17" s="51">
        <v>0</v>
      </c>
      <c r="I17" s="53">
        <v>0</v>
      </c>
      <c r="J17" s="51">
        <v>0</v>
      </c>
      <c r="K17" s="50">
        <v>1</v>
      </c>
      <c r="L17" s="50">
        <v>82</v>
      </c>
      <c r="M17" s="50">
        <v>45</v>
      </c>
      <c r="N17" s="50">
        <v>3024</v>
      </c>
      <c r="O17" s="50">
        <v>3002</v>
      </c>
      <c r="P17" s="50" t="s">
        <v>10</v>
      </c>
      <c r="Q17" s="50">
        <v>5</v>
      </c>
      <c r="R17" s="50">
        <v>15</v>
      </c>
      <c r="S17" s="50" t="s">
        <v>295</v>
      </c>
      <c r="T17" s="50">
        <v>3.5</v>
      </c>
      <c r="U17" s="53" t="s">
        <v>293</v>
      </c>
      <c r="V17" s="50">
        <v>0</v>
      </c>
      <c r="W17" s="50">
        <v>9</v>
      </c>
      <c r="X17" s="60">
        <v>26.1</v>
      </c>
      <c r="Y17" s="61">
        <v>620</v>
      </c>
      <c r="Z17" s="114"/>
    </row>
    <row r="18" spans="1:26" ht="10.5" customHeight="1">
      <c r="A18" s="8">
        <v>3</v>
      </c>
      <c r="B18" s="50">
        <v>19</v>
      </c>
      <c r="C18" s="50">
        <v>8</v>
      </c>
      <c r="D18" s="51">
        <v>14</v>
      </c>
      <c r="E18" s="50">
        <v>1</v>
      </c>
      <c r="F18" s="50">
        <v>14</v>
      </c>
      <c r="G18" s="51">
        <v>51</v>
      </c>
      <c r="H18" s="51">
        <v>0</v>
      </c>
      <c r="I18" s="50">
        <v>0.06</v>
      </c>
      <c r="J18" s="52">
        <v>2.3</v>
      </c>
      <c r="K18" s="50">
        <v>3</v>
      </c>
      <c r="L18" s="50">
        <v>95</v>
      </c>
      <c r="M18" s="50">
        <v>65</v>
      </c>
      <c r="N18" s="50">
        <v>3009</v>
      </c>
      <c r="O18" s="60">
        <v>2999</v>
      </c>
      <c r="P18" s="50" t="s">
        <v>10</v>
      </c>
      <c r="Q18" s="50">
        <v>1</v>
      </c>
      <c r="R18" s="50">
        <v>10</v>
      </c>
      <c r="S18" s="50" t="s">
        <v>304</v>
      </c>
      <c r="T18" s="50">
        <v>1.4</v>
      </c>
      <c r="U18" s="53" t="s">
        <v>294</v>
      </c>
      <c r="V18" s="50">
        <v>10</v>
      </c>
      <c r="W18" s="31">
        <v>10</v>
      </c>
      <c r="X18" s="60">
        <v>27.7</v>
      </c>
      <c r="Y18" s="61">
        <v>340</v>
      </c>
      <c r="Z18" s="116" t="s">
        <v>346</v>
      </c>
    </row>
    <row r="19" spans="1:26" ht="10.5" customHeight="1">
      <c r="A19" s="8">
        <v>4</v>
      </c>
      <c r="B19" s="31">
        <v>17</v>
      </c>
      <c r="C19" s="50">
        <v>1</v>
      </c>
      <c r="D19" s="51">
        <v>9</v>
      </c>
      <c r="E19" s="50">
        <v>-4</v>
      </c>
      <c r="F19" s="50">
        <v>1</v>
      </c>
      <c r="G19" s="51">
        <v>56</v>
      </c>
      <c r="H19" s="51">
        <v>0</v>
      </c>
      <c r="I19" s="50">
        <v>0.01</v>
      </c>
      <c r="J19" s="50">
        <v>0.2</v>
      </c>
      <c r="K19" s="50">
        <v>3</v>
      </c>
      <c r="L19" s="50">
        <v>96</v>
      </c>
      <c r="M19" s="50">
        <v>52</v>
      </c>
      <c r="N19" s="50">
        <v>3041</v>
      </c>
      <c r="O19" s="60">
        <v>3008</v>
      </c>
      <c r="P19" s="50">
        <v>5</v>
      </c>
      <c r="Q19" s="50">
        <v>2</v>
      </c>
      <c r="R19" s="52">
        <v>32</v>
      </c>
      <c r="S19" s="52" t="s">
        <v>295</v>
      </c>
      <c r="T19" s="53">
        <v>3.3</v>
      </c>
      <c r="U19" s="56" t="s">
        <v>75</v>
      </c>
      <c r="V19" s="50">
        <v>3</v>
      </c>
      <c r="W19" s="50">
        <v>0</v>
      </c>
      <c r="X19" s="54">
        <v>28</v>
      </c>
      <c r="Y19" s="53">
        <v>750</v>
      </c>
      <c r="Z19" s="114"/>
    </row>
    <row r="20" spans="1:26" ht="10.5" customHeight="1">
      <c r="A20" s="8">
        <v>5</v>
      </c>
      <c r="B20" s="55">
        <v>21</v>
      </c>
      <c r="C20" s="50">
        <v>-4</v>
      </c>
      <c r="D20" s="51">
        <v>9</v>
      </c>
      <c r="E20" s="50">
        <v>-7</v>
      </c>
      <c r="F20" s="50">
        <v>14</v>
      </c>
      <c r="G20" s="51">
        <v>56</v>
      </c>
      <c r="H20" s="51">
        <v>0</v>
      </c>
      <c r="I20" s="50">
        <v>0</v>
      </c>
      <c r="J20" s="50">
        <v>0</v>
      </c>
      <c r="K20" s="50">
        <v>2.7</v>
      </c>
      <c r="L20" s="50">
        <v>91</v>
      </c>
      <c r="M20" s="50">
        <v>62</v>
      </c>
      <c r="N20" s="50">
        <v>3040</v>
      </c>
      <c r="O20" s="60">
        <v>3004</v>
      </c>
      <c r="P20" s="50">
        <v>4</v>
      </c>
      <c r="Q20" s="50">
        <v>4</v>
      </c>
      <c r="R20" s="50">
        <v>23</v>
      </c>
      <c r="S20" s="50" t="s">
        <v>75</v>
      </c>
      <c r="T20" s="50">
        <v>5.2</v>
      </c>
      <c r="U20" s="53" t="s">
        <v>300</v>
      </c>
      <c r="V20" s="50">
        <v>0</v>
      </c>
      <c r="W20" s="50">
        <v>0</v>
      </c>
      <c r="X20" s="57">
        <v>26.4</v>
      </c>
      <c r="Y20" s="188">
        <v>760</v>
      </c>
      <c r="Z20" s="116" t="s">
        <v>347</v>
      </c>
    </row>
    <row r="21" spans="1:26" ht="10.5" customHeight="1">
      <c r="A21" s="8">
        <v>6</v>
      </c>
      <c r="B21" s="50">
        <v>32</v>
      </c>
      <c r="C21" s="50">
        <v>13</v>
      </c>
      <c r="D21" s="51">
        <v>23</v>
      </c>
      <c r="E21" s="50">
        <v>7</v>
      </c>
      <c r="F21" s="50">
        <v>25</v>
      </c>
      <c r="G21" s="51">
        <v>42</v>
      </c>
      <c r="H21" s="51">
        <v>0</v>
      </c>
      <c r="I21" s="50" t="s">
        <v>18</v>
      </c>
      <c r="J21" s="50" t="s">
        <v>18</v>
      </c>
      <c r="K21" s="50">
        <v>2</v>
      </c>
      <c r="L21" s="50">
        <v>88</v>
      </c>
      <c r="M21" s="50">
        <v>63</v>
      </c>
      <c r="N21" s="50">
        <v>3008</v>
      </c>
      <c r="O21" s="60">
        <v>2981</v>
      </c>
      <c r="P21" s="50">
        <v>8</v>
      </c>
      <c r="Q21" s="50">
        <v>2</v>
      </c>
      <c r="R21" s="50">
        <v>14</v>
      </c>
      <c r="S21" s="50" t="s">
        <v>297</v>
      </c>
      <c r="T21" s="54">
        <v>3.3</v>
      </c>
      <c r="U21" s="53" t="s">
        <v>112</v>
      </c>
      <c r="V21" s="50">
        <v>10</v>
      </c>
      <c r="W21" s="50">
        <v>8</v>
      </c>
      <c r="X21" s="54">
        <v>31.3</v>
      </c>
      <c r="Y21" s="53">
        <v>610</v>
      </c>
      <c r="Z21" s="116"/>
    </row>
    <row r="22" spans="1:26" ht="10.5" customHeight="1">
      <c r="A22" s="8">
        <v>7</v>
      </c>
      <c r="B22" s="52">
        <v>37</v>
      </c>
      <c r="C22" s="50">
        <v>21</v>
      </c>
      <c r="D22" s="51">
        <v>29</v>
      </c>
      <c r="E22" s="50">
        <v>13</v>
      </c>
      <c r="F22" s="50">
        <v>32</v>
      </c>
      <c r="G22" s="51">
        <v>36</v>
      </c>
      <c r="H22" s="51">
        <v>0</v>
      </c>
      <c r="I22" s="50">
        <v>0</v>
      </c>
      <c r="J22" s="50">
        <v>0</v>
      </c>
      <c r="K22" s="50">
        <v>1.2</v>
      </c>
      <c r="L22" s="50">
        <v>94</v>
      </c>
      <c r="M22" s="50">
        <v>74</v>
      </c>
      <c r="N22" s="50">
        <v>2981</v>
      </c>
      <c r="O22" s="115">
        <v>2951</v>
      </c>
      <c r="P22" s="50">
        <v>7</v>
      </c>
      <c r="Q22" s="50" t="s">
        <v>10</v>
      </c>
      <c r="R22" s="50">
        <v>16</v>
      </c>
      <c r="S22" s="50" t="s">
        <v>304</v>
      </c>
      <c r="T22" s="50">
        <v>3.3</v>
      </c>
      <c r="U22" s="59" t="s">
        <v>127</v>
      </c>
      <c r="V22" s="50">
        <v>10</v>
      </c>
      <c r="W22" s="50">
        <v>9</v>
      </c>
      <c r="X22" s="50">
        <v>32.7</v>
      </c>
      <c r="Y22" s="53">
        <v>710</v>
      </c>
      <c r="Z22" s="116" t="s">
        <v>316</v>
      </c>
    </row>
    <row r="23" spans="1:26" ht="10.5" customHeight="1">
      <c r="A23" s="8">
        <v>8</v>
      </c>
      <c r="B23" s="50">
        <v>32</v>
      </c>
      <c r="C23" s="50">
        <v>23</v>
      </c>
      <c r="D23" s="51">
        <v>28</v>
      </c>
      <c r="E23" s="50">
        <v>13</v>
      </c>
      <c r="F23" s="50">
        <v>23</v>
      </c>
      <c r="G23" s="51">
        <v>37</v>
      </c>
      <c r="H23" s="51">
        <v>0</v>
      </c>
      <c r="I23" s="50">
        <v>0</v>
      </c>
      <c r="J23" s="50">
        <v>0</v>
      </c>
      <c r="K23" s="50">
        <v>0.9</v>
      </c>
      <c r="L23" s="50">
        <v>90</v>
      </c>
      <c r="M23" s="50">
        <v>77</v>
      </c>
      <c r="N23" s="50">
        <v>3016</v>
      </c>
      <c r="O23" s="60">
        <v>2964</v>
      </c>
      <c r="P23" s="50">
        <v>2</v>
      </c>
      <c r="Q23" s="50">
        <v>7</v>
      </c>
      <c r="R23" s="50">
        <v>21</v>
      </c>
      <c r="S23" s="50" t="s">
        <v>99</v>
      </c>
      <c r="T23" s="50">
        <v>5.4</v>
      </c>
      <c r="U23" s="53" t="s">
        <v>99</v>
      </c>
      <c r="V23" s="50">
        <v>4</v>
      </c>
      <c r="W23" s="50">
        <v>10</v>
      </c>
      <c r="X23" s="54">
        <v>32.2</v>
      </c>
      <c r="Y23" s="53">
        <v>170</v>
      </c>
      <c r="Z23" s="116" t="s">
        <v>305</v>
      </c>
    </row>
    <row r="24" spans="1:26" ht="10.5" customHeight="1">
      <c r="A24" s="8">
        <v>9</v>
      </c>
      <c r="B24" s="50">
        <v>32</v>
      </c>
      <c r="C24" s="50">
        <v>20</v>
      </c>
      <c r="D24" s="51">
        <v>26</v>
      </c>
      <c r="E24" s="50">
        <v>8</v>
      </c>
      <c r="F24" s="50">
        <v>22</v>
      </c>
      <c r="G24" s="51">
        <v>39</v>
      </c>
      <c r="H24" s="51">
        <v>0</v>
      </c>
      <c r="I24" s="50">
        <v>0</v>
      </c>
      <c r="J24" s="51">
        <v>0</v>
      </c>
      <c r="K24" s="50">
        <v>0.8</v>
      </c>
      <c r="L24" s="50">
        <v>91</v>
      </c>
      <c r="M24" s="50">
        <v>59</v>
      </c>
      <c r="N24" s="50">
        <v>3026</v>
      </c>
      <c r="O24" s="60">
        <v>3015</v>
      </c>
      <c r="P24" s="50">
        <v>4</v>
      </c>
      <c r="Q24" s="50">
        <v>3</v>
      </c>
      <c r="R24" s="50">
        <v>11</v>
      </c>
      <c r="S24" s="50" t="s">
        <v>99</v>
      </c>
      <c r="T24" s="54">
        <v>3</v>
      </c>
      <c r="U24" s="53" t="s">
        <v>99</v>
      </c>
      <c r="V24" s="50">
        <v>10</v>
      </c>
      <c r="W24" s="60">
        <v>0</v>
      </c>
      <c r="X24" s="54">
        <v>33.4</v>
      </c>
      <c r="Y24" s="53">
        <v>510</v>
      </c>
      <c r="Z24" s="116"/>
    </row>
    <row r="25" spans="1:26" ht="10.5" customHeight="1">
      <c r="A25" s="8">
        <v>10</v>
      </c>
      <c r="B25" s="50">
        <v>27</v>
      </c>
      <c r="C25" s="50">
        <v>21</v>
      </c>
      <c r="D25" s="51">
        <v>24</v>
      </c>
      <c r="E25" s="50">
        <v>7</v>
      </c>
      <c r="F25" s="50">
        <v>27</v>
      </c>
      <c r="G25" s="51">
        <v>41</v>
      </c>
      <c r="H25" s="51">
        <v>0</v>
      </c>
      <c r="I25" s="172">
        <v>0.13</v>
      </c>
      <c r="J25" s="54">
        <v>1.1</v>
      </c>
      <c r="K25" s="50">
        <v>1.9</v>
      </c>
      <c r="L25" s="50">
        <v>100</v>
      </c>
      <c r="M25" s="50">
        <v>81</v>
      </c>
      <c r="N25" s="50">
        <v>3022</v>
      </c>
      <c r="O25" s="60">
        <v>2985</v>
      </c>
      <c r="P25" s="50">
        <v>4</v>
      </c>
      <c r="Q25" s="50">
        <v>4</v>
      </c>
      <c r="R25" s="50">
        <v>25</v>
      </c>
      <c r="S25" s="50" t="s">
        <v>297</v>
      </c>
      <c r="T25" s="50">
        <v>5.3</v>
      </c>
      <c r="U25" s="53" t="s">
        <v>112</v>
      </c>
      <c r="V25" s="50">
        <v>10</v>
      </c>
      <c r="W25" s="50">
        <v>10</v>
      </c>
      <c r="X25" s="50">
        <v>30.4</v>
      </c>
      <c r="Y25" s="53">
        <v>150</v>
      </c>
      <c r="Z25" s="116" t="s">
        <v>348</v>
      </c>
    </row>
    <row r="26" spans="1:26" ht="10.5" customHeight="1">
      <c r="A26" s="8">
        <v>11</v>
      </c>
      <c r="B26" s="50">
        <v>29</v>
      </c>
      <c r="C26" s="50">
        <v>3</v>
      </c>
      <c r="D26" s="51">
        <v>16</v>
      </c>
      <c r="E26" s="50">
        <v>0</v>
      </c>
      <c r="F26" s="50">
        <v>3</v>
      </c>
      <c r="G26" s="51">
        <v>49</v>
      </c>
      <c r="H26" s="51">
        <v>0</v>
      </c>
      <c r="I26" s="50">
        <v>0.01</v>
      </c>
      <c r="J26" s="50">
        <v>0.3</v>
      </c>
      <c r="K26" s="50">
        <v>1.9</v>
      </c>
      <c r="L26" s="50">
        <v>100</v>
      </c>
      <c r="M26" s="50">
        <v>63</v>
      </c>
      <c r="N26" s="50">
        <v>3046</v>
      </c>
      <c r="O26" s="60">
        <v>2991</v>
      </c>
      <c r="P26" s="50">
        <v>6</v>
      </c>
      <c r="Q26" s="50">
        <v>7</v>
      </c>
      <c r="R26" s="50">
        <v>26</v>
      </c>
      <c r="S26" s="50" t="s">
        <v>295</v>
      </c>
      <c r="T26" s="53">
        <v>6.4</v>
      </c>
      <c r="U26" s="53" t="s">
        <v>75</v>
      </c>
      <c r="V26" s="50">
        <v>8</v>
      </c>
      <c r="W26" s="50">
        <v>10</v>
      </c>
      <c r="X26" s="50">
        <v>29.3</v>
      </c>
      <c r="Y26" s="53">
        <v>550</v>
      </c>
      <c r="Z26" s="116" t="s">
        <v>321</v>
      </c>
    </row>
    <row r="27" spans="1:26" ht="10.5" customHeight="1">
      <c r="A27" s="8">
        <v>12</v>
      </c>
      <c r="B27" s="50">
        <v>11</v>
      </c>
      <c r="C27" s="50">
        <v>-3</v>
      </c>
      <c r="D27" s="51">
        <v>4</v>
      </c>
      <c r="E27" s="50">
        <v>-14</v>
      </c>
      <c r="F27" s="50">
        <v>8</v>
      </c>
      <c r="G27" s="51">
        <v>61</v>
      </c>
      <c r="H27" s="51">
        <v>0</v>
      </c>
      <c r="I27" s="50" t="s">
        <v>18</v>
      </c>
      <c r="J27" s="50" t="s">
        <v>18</v>
      </c>
      <c r="K27" s="50">
        <v>1.8</v>
      </c>
      <c r="L27" s="50">
        <v>85</v>
      </c>
      <c r="M27" s="50">
        <v>59</v>
      </c>
      <c r="N27" s="50">
        <v>3061</v>
      </c>
      <c r="O27" s="60">
        <v>3025</v>
      </c>
      <c r="P27" s="50">
        <v>2</v>
      </c>
      <c r="Q27" s="50">
        <v>2</v>
      </c>
      <c r="R27" s="50">
        <v>19</v>
      </c>
      <c r="S27" s="50" t="s">
        <v>99</v>
      </c>
      <c r="T27" s="50">
        <v>3.3</v>
      </c>
      <c r="U27" s="53" t="s">
        <v>293</v>
      </c>
      <c r="V27" s="50">
        <v>0</v>
      </c>
      <c r="W27" s="50">
        <v>7</v>
      </c>
      <c r="X27" s="54">
        <v>26.4</v>
      </c>
      <c r="Y27" s="53">
        <v>580</v>
      </c>
      <c r="Z27" s="116" t="s">
        <v>350</v>
      </c>
    </row>
    <row r="28" spans="1:26" ht="10.5" customHeight="1">
      <c r="A28" s="8">
        <v>13</v>
      </c>
      <c r="B28" s="50">
        <v>30</v>
      </c>
      <c r="C28" s="50">
        <v>8</v>
      </c>
      <c r="D28" s="51">
        <v>19</v>
      </c>
      <c r="E28" s="50">
        <v>0</v>
      </c>
      <c r="F28" s="50">
        <v>12</v>
      </c>
      <c r="G28" s="51">
        <v>46</v>
      </c>
      <c r="H28" s="51">
        <v>0</v>
      </c>
      <c r="I28" s="50">
        <v>0.01</v>
      </c>
      <c r="J28" s="50">
        <v>0.2</v>
      </c>
      <c r="K28" s="50">
        <v>1.8</v>
      </c>
      <c r="L28" s="50">
        <v>91</v>
      </c>
      <c r="M28" s="50">
        <v>70</v>
      </c>
      <c r="N28" s="50">
        <v>3025</v>
      </c>
      <c r="O28" s="60">
        <v>2991</v>
      </c>
      <c r="P28" s="50">
        <v>6</v>
      </c>
      <c r="Q28" s="50">
        <v>1</v>
      </c>
      <c r="R28" s="50">
        <v>21</v>
      </c>
      <c r="S28" s="50" t="s">
        <v>293</v>
      </c>
      <c r="T28" s="50">
        <v>5.1</v>
      </c>
      <c r="U28" s="53" t="s">
        <v>300</v>
      </c>
      <c r="V28" s="50">
        <v>10</v>
      </c>
      <c r="W28" s="50">
        <v>0</v>
      </c>
      <c r="X28" s="54">
        <v>28.2</v>
      </c>
      <c r="Y28" s="53">
        <v>560</v>
      </c>
      <c r="Z28" s="116"/>
    </row>
    <row r="29" spans="1:26" ht="10.5" customHeight="1">
      <c r="A29" s="8">
        <v>14</v>
      </c>
      <c r="B29" s="50">
        <v>12</v>
      </c>
      <c r="C29" s="50">
        <v>-3</v>
      </c>
      <c r="D29" s="51">
        <v>5</v>
      </c>
      <c r="E29" s="50">
        <v>-15</v>
      </c>
      <c r="F29" s="50">
        <v>0</v>
      </c>
      <c r="G29" s="51">
        <v>60</v>
      </c>
      <c r="H29" s="51">
        <v>0</v>
      </c>
      <c r="I29" s="50">
        <v>0</v>
      </c>
      <c r="J29" s="50">
        <v>0</v>
      </c>
      <c r="K29" s="50">
        <v>1.8</v>
      </c>
      <c r="L29" s="50">
        <v>77</v>
      </c>
      <c r="M29" s="50">
        <v>46</v>
      </c>
      <c r="N29" s="50">
        <v>3060</v>
      </c>
      <c r="O29" s="60">
        <v>3004</v>
      </c>
      <c r="P29" s="50">
        <v>5</v>
      </c>
      <c r="Q29" s="50">
        <v>3</v>
      </c>
      <c r="R29" s="50">
        <v>27</v>
      </c>
      <c r="S29" s="50" t="s">
        <v>99</v>
      </c>
      <c r="T29" s="54">
        <v>5.4</v>
      </c>
      <c r="U29" s="53" t="s">
        <v>99</v>
      </c>
      <c r="V29" s="50">
        <v>0</v>
      </c>
      <c r="W29" s="50">
        <v>0</v>
      </c>
      <c r="X29" s="54">
        <v>23.4</v>
      </c>
      <c r="Y29" s="53">
        <v>560</v>
      </c>
      <c r="Z29" s="116" t="s">
        <v>351</v>
      </c>
    </row>
    <row r="30" spans="1:26" ht="10.5" customHeight="1">
      <c r="A30" s="8">
        <v>15</v>
      </c>
      <c r="B30" s="50">
        <v>9</v>
      </c>
      <c r="C30" s="50">
        <v>-1</v>
      </c>
      <c r="D30" s="51">
        <v>4</v>
      </c>
      <c r="E30" s="50">
        <v>-13</v>
      </c>
      <c r="F30" s="50">
        <v>9</v>
      </c>
      <c r="G30" s="51">
        <v>61</v>
      </c>
      <c r="H30" s="51">
        <v>0</v>
      </c>
      <c r="I30" s="51">
        <v>0</v>
      </c>
      <c r="J30" s="50">
        <v>0</v>
      </c>
      <c r="K30" s="50">
        <v>1.8</v>
      </c>
      <c r="L30" s="50">
        <v>70</v>
      </c>
      <c r="M30" s="50">
        <v>53</v>
      </c>
      <c r="N30" s="50">
        <v>3061</v>
      </c>
      <c r="O30" s="50">
        <v>3028</v>
      </c>
      <c r="P30" s="50">
        <v>1</v>
      </c>
      <c r="Q30" s="50">
        <v>10</v>
      </c>
      <c r="R30" s="50">
        <v>16</v>
      </c>
      <c r="S30" s="50" t="s">
        <v>111</v>
      </c>
      <c r="T30" s="54">
        <v>4.2</v>
      </c>
      <c r="U30" s="50" t="s">
        <v>112</v>
      </c>
      <c r="V30" s="50">
        <v>10</v>
      </c>
      <c r="W30" s="50">
        <v>10</v>
      </c>
      <c r="X30" s="54">
        <v>21</v>
      </c>
      <c r="Y30" s="53">
        <v>220</v>
      </c>
      <c r="Z30" s="116" t="s">
        <v>352</v>
      </c>
    </row>
    <row r="31" spans="1:26" ht="10.5" customHeight="1">
      <c r="A31" s="8">
        <v>16</v>
      </c>
      <c r="B31" s="50">
        <v>21</v>
      </c>
      <c r="C31" s="50">
        <v>9</v>
      </c>
      <c r="D31" s="51">
        <v>15</v>
      </c>
      <c r="E31" s="50">
        <v>-4</v>
      </c>
      <c r="F31" s="50">
        <v>11</v>
      </c>
      <c r="G31" s="51">
        <v>50</v>
      </c>
      <c r="H31" s="51">
        <v>0</v>
      </c>
      <c r="I31" s="50">
        <v>0.01</v>
      </c>
      <c r="J31" s="50">
        <v>0.7</v>
      </c>
      <c r="K31" s="50">
        <v>2.1</v>
      </c>
      <c r="L31" s="50">
        <v>87</v>
      </c>
      <c r="M31" s="50">
        <v>68</v>
      </c>
      <c r="N31" s="50">
        <v>3029</v>
      </c>
      <c r="O31" s="50">
        <v>2997</v>
      </c>
      <c r="P31" s="50">
        <v>4</v>
      </c>
      <c r="Q31" s="50">
        <v>5</v>
      </c>
      <c r="R31" s="50">
        <v>19</v>
      </c>
      <c r="S31" s="50" t="s">
        <v>75</v>
      </c>
      <c r="T31" s="50">
        <v>3.7</v>
      </c>
      <c r="U31" s="53" t="s">
        <v>300</v>
      </c>
      <c r="V31" s="50">
        <v>10</v>
      </c>
      <c r="W31" s="50">
        <v>10</v>
      </c>
      <c r="X31" s="50">
        <v>25.3</v>
      </c>
      <c r="Y31" s="53">
        <v>310</v>
      </c>
      <c r="Z31" s="116" t="s">
        <v>333</v>
      </c>
    </row>
    <row r="32" spans="1:26" ht="10.5" customHeight="1">
      <c r="A32" s="8">
        <v>17</v>
      </c>
      <c r="B32" s="50">
        <v>11</v>
      </c>
      <c r="C32" s="60">
        <v>-1</v>
      </c>
      <c r="D32" s="51">
        <v>5</v>
      </c>
      <c r="E32" s="50">
        <v>-17</v>
      </c>
      <c r="F32" s="50">
        <v>-1</v>
      </c>
      <c r="G32" s="51">
        <v>60</v>
      </c>
      <c r="H32" s="51">
        <v>0</v>
      </c>
      <c r="I32" s="60" t="s">
        <v>18</v>
      </c>
      <c r="J32" s="60">
        <v>0.1</v>
      </c>
      <c r="K32" s="60">
        <v>2</v>
      </c>
      <c r="L32" s="50">
        <v>84</v>
      </c>
      <c r="M32" s="50">
        <v>62</v>
      </c>
      <c r="N32" s="60">
        <v>3003</v>
      </c>
      <c r="O32" s="60">
        <v>2987</v>
      </c>
      <c r="P32" s="60">
        <v>7</v>
      </c>
      <c r="Q32" s="60">
        <v>8</v>
      </c>
      <c r="R32" s="60">
        <v>22</v>
      </c>
      <c r="S32" s="60" t="s">
        <v>296</v>
      </c>
      <c r="T32" s="60">
        <v>4.9</v>
      </c>
      <c r="U32" s="61" t="s">
        <v>75</v>
      </c>
      <c r="V32" s="60">
        <v>10</v>
      </c>
      <c r="W32" s="60">
        <v>10</v>
      </c>
      <c r="X32" s="62">
        <v>23.9</v>
      </c>
      <c r="Y32" s="61">
        <v>620</v>
      </c>
      <c r="Z32" s="116" t="s">
        <v>353</v>
      </c>
    </row>
    <row r="33" spans="1:26" ht="10.5" customHeight="1">
      <c r="A33" s="8">
        <v>18</v>
      </c>
      <c r="B33" s="50">
        <v>1</v>
      </c>
      <c r="C33" s="60">
        <v>-9</v>
      </c>
      <c r="D33" s="51">
        <v>-4</v>
      </c>
      <c r="E33" s="50">
        <v>-27</v>
      </c>
      <c r="F33" s="50">
        <v>-5</v>
      </c>
      <c r="G33" s="51">
        <v>69</v>
      </c>
      <c r="H33" s="51">
        <v>0</v>
      </c>
      <c r="I33" s="66">
        <v>0</v>
      </c>
      <c r="J33" s="60">
        <v>0</v>
      </c>
      <c r="K33" s="60">
        <v>2</v>
      </c>
      <c r="L33" s="50">
        <v>78</v>
      </c>
      <c r="M33" s="50">
        <v>58</v>
      </c>
      <c r="N33" s="60">
        <v>3033</v>
      </c>
      <c r="O33" s="60">
        <v>2999</v>
      </c>
      <c r="P33" s="60">
        <v>3</v>
      </c>
      <c r="Q33" s="60">
        <v>2</v>
      </c>
      <c r="R33" s="60">
        <v>22</v>
      </c>
      <c r="S33" s="60" t="s">
        <v>75</v>
      </c>
      <c r="T33" s="62">
        <v>4.8</v>
      </c>
      <c r="U33" s="61" t="s">
        <v>293</v>
      </c>
      <c r="V33" s="60">
        <v>0</v>
      </c>
      <c r="W33" s="60">
        <v>1</v>
      </c>
      <c r="X33" s="60">
        <v>19.6</v>
      </c>
      <c r="Y33" s="61">
        <v>660</v>
      </c>
      <c r="Z33" s="116" t="s">
        <v>354</v>
      </c>
    </row>
    <row r="34" spans="1:26" ht="10.5" customHeight="1">
      <c r="A34" s="8">
        <v>19</v>
      </c>
      <c r="B34" s="50">
        <v>10</v>
      </c>
      <c r="C34" s="60">
        <v>-11</v>
      </c>
      <c r="D34" s="51">
        <v>-1</v>
      </c>
      <c r="E34" s="50">
        <v>-23</v>
      </c>
      <c r="F34" s="50">
        <v>5</v>
      </c>
      <c r="G34" s="51">
        <v>66</v>
      </c>
      <c r="H34" s="51">
        <v>0</v>
      </c>
      <c r="I34" s="60">
        <v>0</v>
      </c>
      <c r="J34" s="60">
        <v>0</v>
      </c>
      <c r="K34" s="60">
        <v>2</v>
      </c>
      <c r="L34" s="50">
        <v>82</v>
      </c>
      <c r="M34" s="50">
        <v>50</v>
      </c>
      <c r="N34" s="60">
        <v>3039</v>
      </c>
      <c r="O34" s="60">
        <v>3011</v>
      </c>
      <c r="P34" s="60">
        <v>1</v>
      </c>
      <c r="Q34" s="60">
        <v>3</v>
      </c>
      <c r="R34" s="60">
        <v>15</v>
      </c>
      <c r="S34" s="60" t="s">
        <v>112</v>
      </c>
      <c r="T34" s="62">
        <v>3</v>
      </c>
      <c r="U34" s="61" t="s">
        <v>112</v>
      </c>
      <c r="V34" s="60">
        <v>0</v>
      </c>
      <c r="W34" s="60">
        <v>1</v>
      </c>
      <c r="X34" s="62">
        <v>20.8</v>
      </c>
      <c r="Y34" s="61">
        <v>580</v>
      </c>
      <c r="Z34" s="116" t="s">
        <v>355</v>
      </c>
    </row>
    <row r="35" spans="1:26" ht="10.5" customHeight="1">
      <c r="A35" s="8">
        <v>20</v>
      </c>
      <c r="B35" s="50">
        <v>24</v>
      </c>
      <c r="C35" s="63">
        <v>5</v>
      </c>
      <c r="D35" s="51">
        <v>15</v>
      </c>
      <c r="E35" s="50">
        <v>-7</v>
      </c>
      <c r="F35" s="50">
        <v>22</v>
      </c>
      <c r="G35" s="51">
        <v>50</v>
      </c>
      <c r="H35" s="51">
        <v>0</v>
      </c>
      <c r="I35" s="60">
        <v>0.04</v>
      </c>
      <c r="J35" s="60">
        <v>1.5</v>
      </c>
      <c r="K35" s="60">
        <v>3.2</v>
      </c>
      <c r="L35" s="50">
        <v>92</v>
      </c>
      <c r="M35" s="50">
        <v>70</v>
      </c>
      <c r="N35" s="60">
        <v>3011</v>
      </c>
      <c r="O35" s="60">
        <v>2975</v>
      </c>
      <c r="P35" s="50">
        <v>5</v>
      </c>
      <c r="Q35" s="50">
        <v>2</v>
      </c>
      <c r="R35" s="60">
        <v>22</v>
      </c>
      <c r="S35" s="60" t="s">
        <v>300</v>
      </c>
      <c r="T35" s="62">
        <v>4.8</v>
      </c>
      <c r="U35" s="61" t="s">
        <v>111</v>
      </c>
      <c r="V35" s="60">
        <v>10</v>
      </c>
      <c r="W35" s="60">
        <v>10</v>
      </c>
      <c r="X35" s="62">
        <v>24.3</v>
      </c>
      <c r="Y35" s="61">
        <v>240</v>
      </c>
      <c r="Z35" s="116"/>
    </row>
    <row r="36" spans="1:26" ht="10.5" customHeight="1">
      <c r="A36" s="8">
        <v>21</v>
      </c>
      <c r="B36" s="50">
        <v>24</v>
      </c>
      <c r="C36" s="60">
        <v>2</v>
      </c>
      <c r="D36" s="51">
        <v>13</v>
      </c>
      <c r="E36" s="50">
        <v>-9</v>
      </c>
      <c r="F36" s="50">
        <v>2</v>
      </c>
      <c r="G36" s="51">
        <v>52</v>
      </c>
      <c r="H36" s="51">
        <v>0</v>
      </c>
      <c r="I36" s="64">
        <v>0.02</v>
      </c>
      <c r="J36" s="61">
        <v>0.4</v>
      </c>
      <c r="K36" s="60">
        <v>2.7</v>
      </c>
      <c r="L36" s="50">
        <v>93</v>
      </c>
      <c r="M36" s="50">
        <v>57</v>
      </c>
      <c r="N36" s="60">
        <v>3036</v>
      </c>
      <c r="O36" s="60">
        <v>2985</v>
      </c>
      <c r="P36" s="60">
        <v>3</v>
      </c>
      <c r="Q36" s="60">
        <v>2</v>
      </c>
      <c r="R36" s="60">
        <v>18</v>
      </c>
      <c r="S36" s="60" t="s">
        <v>99</v>
      </c>
      <c r="T36" s="60">
        <v>4.1</v>
      </c>
      <c r="U36" s="61" t="s">
        <v>293</v>
      </c>
      <c r="V36" s="60">
        <v>10</v>
      </c>
      <c r="W36" s="60">
        <v>0</v>
      </c>
      <c r="X36" s="62">
        <v>27</v>
      </c>
      <c r="Y36" s="61">
        <v>590</v>
      </c>
      <c r="Z36" s="116"/>
    </row>
    <row r="37" spans="1:26" ht="10.5" customHeight="1">
      <c r="A37" s="8">
        <v>22</v>
      </c>
      <c r="B37" s="50">
        <v>2</v>
      </c>
      <c r="C37" s="60">
        <v>-9</v>
      </c>
      <c r="D37" s="51">
        <v>-4</v>
      </c>
      <c r="E37" s="50">
        <v>-27</v>
      </c>
      <c r="F37" s="50">
        <v>-7</v>
      </c>
      <c r="G37" s="51">
        <v>69</v>
      </c>
      <c r="H37" s="51">
        <v>0</v>
      </c>
      <c r="I37" s="66">
        <v>0</v>
      </c>
      <c r="J37" s="60">
        <v>0</v>
      </c>
      <c r="K37" s="60">
        <v>2.7</v>
      </c>
      <c r="L37" s="50">
        <v>78</v>
      </c>
      <c r="M37" s="50">
        <v>53</v>
      </c>
      <c r="N37" s="60">
        <v>3074</v>
      </c>
      <c r="O37" s="50">
        <v>3036</v>
      </c>
      <c r="P37" s="60">
        <v>2</v>
      </c>
      <c r="Q37" s="60">
        <v>5</v>
      </c>
      <c r="R37" s="60">
        <v>18</v>
      </c>
      <c r="S37" s="60" t="s">
        <v>23</v>
      </c>
      <c r="T37" s="62">
        <v>4</v>
      </c>
      <c r="U37" s="61" t="s">
        <v>293</v>
      </c>
      <c r="V37" s="60">
        <v>0</v>
      </c>
      <c r="W37" s="60">
        <v>0</v>
      </c>
      <c r="X37" s="60">
        <v>22.8</v>
      </c>
      <c r="Y37" s="61">
        <v>610</v>
      </c>
      <c r="Z37" s="116" t="s">
        <v>356</v>
      </c>
    </row>
    <row r="38" spans="1:26" ht="10.5" customHeight="1">
      <c r="A38" s="8">
        <v>23</v>
      </c>
      <c r="B38" s="50">
        <v>24</v>
      </c>
      <c r="C38" s="115">
        <v>-12</v>
      </c>
      <c r="D38" s="51">
        <v>6</v>
      </c>
      <c r="E38" s="50">
        <v>-18</v>
      </c>
      <c r="F38" s="50">
        <v>23</v>
      </c>
      <c r="G38" s="51">
        <v>59</v>
      </c>
      <c r="H38" s="51">
        <v>0</v>
      </c>
      <c r="I38" s="66">
        <v>0</v>
      </c>
      <c r="J38" s="66">
        <v>0</v>
      </c>
      <c r="K38" s="60">
        <v>2.4</v>
      </c>
      <c r="L38" s="50">
        <v>82</v>
      </c>
      <c r="M38" s="50">
        <v>49</v>
      </c>
      <c r="N38" s="115">
        <v>3075</v>
      </c>
      <c r="O38" s="50">
        <v>2979</v>
      </c>
      <c r="P38" s="50">
        <v>1</v>
      </c>
      <c r="Q38" s="60">
        <v>7</v>
      </c>
      <c r="R38" s="60">
        <v>26</v>
      </c>
      <c r="S38" s="60" t="s">
        <v>111</v>
      </c>
      <c r="T38" s="60">
        <v>5.5</v>
      </c>
      <c r="U38" s="61" t="s">
        <v>299</v>
      </c>
      <c r="V38" s="60">
        <v>0</v>
      </c>
      <c r="W38" s="60">
        <v>10</v>
      </c>
      <c r="X38" s="62">
        <v>23</v>
      </c>
      <c r="Y38" s="61">
        <v>620</v>
      </c>
      <c r="Z38" s="116" t="s">
        <v>357</v>
      </c>
    </row>
    <row r="39" spans="1:26" ht="10.5" customHeight="1">
      <c r="A39" s="8">
        <v>24</v>
      </c>
      <c r="B39" s="50">
        <v>32</v>
      </c>
      <c r="C39" s="65">
        <v>14</v>
      </c>
      <c r="D39" s="51">
        <v>23</v>
      </c>
      <c r="E39" s="50">
        <v>1</v>
      </c>
      <c r="F39" s="50">
        <v>14</v>
      </c>
      <c r="G39" s="51">
        <v>42</v>
      </c>
      <c r="H39" s="51">
        <v>0</v>
      </c>
      <c r="I39" s="60">
        <v>0.01</v>
      </c>
      <c r="J39" s="60">
        <v>0.4</v>
      </c>
      <c r="K39" s="60">
        <v>2.1</v>
      </c>
      <c r="L39" s="50">
        <v>92</v>
      </c>
      <c r="M39" s="50">
        <v>30</v>
      </c>
      <c r="N39" s="60">
        <v>2991</v>
      </c>
      <c r="O39" s="50">
        <v>2962</v>
      </c>
      <c r="P39" s="50">
        <v>7</v>
      </c>
      <c r="Q39" s="60">
        <v>8</v>
      </c>
      <c r="R39" s="60">
        <v>28</v>
      </c>
      <c r="S39" s="60" t="s">
        <v>293</v>
      </c>
      <c r="T39" s="62">
        <v>6.2</v>
      </c>
      <c r="U39" s="61" t="s">
        <v>293</v>
      </c>
      <c r="V39" s="60">
        <v>10</v>
      </c>
      <c r="W39" s="60">
        <v>0</v>
      </c>
      <c r="X39" s="60">
        <v>29.1</v>
      </c>
      <c r="Y39" s="61">
        <v>650</v>
      </c>
      <c r="Z39" s="116"/>
    </row>
    <row r="40" spans="1:26" ht="10.5" customHeight="1">
      <c r="A40" s="8">
        <v>25</v>
      </c>
      <c r="B40" s="50">
        <v>15</v>
      </c>
      <c r="C40" s="60">
        <v>5</v>
      </c>
      <c r="D40" s="51">
        <v>10</v>
      </c>
      <c r="E40" s="50">
        <v>-12</v>
      </c>
      <c r="F40" s="50">
        <v>5</v>
      </c>
      <c r="G40" s="51">
        <v>55</v>
      </c>
      <c r="H40" s="51">
        <v>0</v>
      </c>
      <c r="I40" s="60" t="s">
        <v>18</v>
      </c>
      <c r="J40" s="60" t="s">
        <v>18</v>
      </c>
      <c r="K40" s="60">
        <v>2</v>
      </c>
      <c r="L40" s="50">
        <v>72</v>
      </c>
      <c r="M40" s="50">
        <v>52</v>
      </c>
      <c r="N40" s="60">
        <v>3028</v>
      </c>
      <c r="O40" s="50">
        <v>2990</v>
      </c>
      <c r="P40" s="60">
        <v>4</v>
      </c>
      <c r="Q40" s="60">
        <v>5</v>
      </c>
      <c r="R40" s="60">
        <v>16</v>
      </c>
      <c r="S40" s="60" t="s">
        <v>99</v>
      </c>
      <c r="T40" s="62">
        <v>4.3</v>
      </c>
      <c r="U40" s="60" t="s">
        <v>99</v>
      </c>
      <c r="V40" s="60">
        <v>10</v>
      </c>
      <c r="W40" s="60">
        <v>1</v>
      </c>
      <c r="X40" s="62">
        <v>25</v>
      </c>
      <c r="Y40" s="61">
        <v>610</v>
      </c>
      <c r="Z40" s="116"/>
    </row>
    <row r="41" spans="1:26" ht="10.5" customHeight="1">
      <c r="A41" s="8">
        <v>26</v>
      </c>
      <c r="B41" s="50">
        <v>11</v>
      </c>
      <c r="C41" s="60">
        <v>-4</v>
      </c>
      <c r="D41" s="51">
        <v>4</v>
      </c>
      <c r="E41" s="50">
        <v>-21</v>
      </c>
      <c r="F41" s="50">
        <v>3</v>
      </c>
      <c r="G41" s="51">
        <v>61</v>
      </c>
      <c r="H41" s="51">
        <v>0</v>
      </c>
      <c r="I41" s="66">
        <v>0</v>
      </c>
      <c r="J41" s="66">
        <v>0</v>
      </c>
      <c r="K41" s="60">
        <v>2</v>
      </c>
      <c r="L41" s="50">
        <v>75</v>
      </c>
      <c r="M41" s="50">
        <v>49</v>
      </c>
      <c r="N41" s="60">
        <v>3048</v>
      </c>
      <c r="O41" s="50">
        <v>3027</v>
      </c>
      <c r="P41" s="60">
        <v>3</v>
      </c>
      <c r="Q41" s="60">
        <v>6</v>
      </c>
      <c r="R41" s="60">
        <v>21</v>
      </c>
      <c r="S41" s="60" t="s">
        <v>99</v>
      </c>
      <c r="T41" s="60">
        <v>3.5</v>
      </c>
      <c r="U41" s="60" t="s">
        <v>293</v>
      </c>
      <c r="V41" s="60">
        <v>0</v>
      </c>
      <c r="W41" s="60">
        <v>0</v>
      </c>
      <c r="X41" s="60">
        <v>24.3</v>
      </c>
      <c r="Y41" s="61">
        <v>690</v>
      </c>
      <c r="Z41" s="116" t="s">
        <v>358</v>
      </c>
    </row>
    <row r="42" spans="1:26" ht="10.5" customHeight="1">
      <c r="A42" s="8">
        <v>27</v>
      </c>
      <c r="B42" s="50">
        <v>18</v>
      </c>
      <c r="C42" s="60">
        <v>-4</v>
      </c>
      <c r="D42" s="51">
        <v>7</v>
      </c>
      <c r="E42" s="50">
        <v>-18</v>
      </c>
      <c r="F42" s="50">
        <v>6</v>
      </c>
      <c r="G42" s="51">
        <v>58</v>
      </c>
      <c r="H42" s="51">
        <v>0</v>
      </c>
      <c r="I42" s="61">
        <v>0</v>
      </c>
      <c r="J42" s="60">
        <v>0</v>
      </c>
      <c r="K42" s="60">
        <v>2</v>
      </c>
      <c r="L42" s="50">
        <v>83</v>
      </c>
      <c r="M42" s="50">
        <v>51</v>
      </c>
      <c r="N42" s="60">
        <v>3054</v>
      </c>
      <c r="O42" s="50">
        <v>3046</v>
      </c>
      <c r="P42" s="60" t="s">
        <v>10</v>
      </c>
      <c r="Q42" s="60">
        <v>6</v>
      </c>
      <c r="R42" s="60">
        <v>17</v>
      </c>
      <c r="S42" s="60" t="s">
        <v>294</v>
      </c>
      <c r="T42" s="62">
        <v>2.9</v>
      </c>
      <c r="U42" s="61" t="s">
        <v>299</v>
      </c>
      <c r="V42" s="60">
        <v>0</v>
      </c>
      <c r="W42" s="60">
        <v>0</v>
      </c>
      <c r="X42" s="60">
        <v>25.2</v>
      </c>
      <c r="Y42" s="61">
        <v>610</v>
      </c>
      <c r="Z42" s="116"/>
    </row>
    <row r="43" spans="1:26" ht="10.5" customHeight="1">
      <c r="A43" s="8">
        <v>28</v>
      </c>
      <c r="B43" s="50">
        <v>21</v>
      </c>
      <c r="C43" s="60">
        <v>0</v>
      </c>
      <c r="D43" s="51">
        <v>11</v>
      </c>
      <c r="E43" s="50">
        <v>-14</v>
      </c>
      <c r="F43" s="50">
        <v>13</v>
      </c>
      <c r="G43" s="51">
        <v>54</v>
      </c>
      <c r="H43" s="51">
        <v>0</v>
      </c>
      <c r="I43" s="66">
        <v>0</v>
      </c>
      <c r="J43" s="60">
        <v>0</v>
      </c>
      <c r="K43" s="60">
        <v>1.7</v>
      </c>
      <c r="L43" s="50">
        <v>89</v>
      </c>
      <c r="M43" s="50">
        <v>53</v>
      </c>
      <c r="N43" s="60">
        <v>3053</v>
      </c>
      <c r="O43" s="50">
        <v>3029</v>
      </c>
      <c r="P43" s="60">
        <v>4</v>
      </c>
      <c r="Q43" s="60">
        <v>9</v>
      </c>
      <c r="R43" s="60">
        <v>24</v>
      </c>
      <c r="S43" s="60" t="s">
        <v>111</v>
      </c>
      <c r="T43" s="62">
        <v>6</v>
      </c>
      <c r="U43" s="60" t="s">
        <v>111</v>
      </c>
      <c r="V43" s="50">
        <v>0</v>
      </c>
      <c r="W43" s="60">
        <v>9</v>
      </c>
      <c r="X43" s="62">
        <v>24.8</v>
      </c>
      <c r="Y43" s="61">
        <v>620</v>
      </c>
      <c r="Z43" s="116"/>
    </row>
    <row r="44" spans="1:26" ht="10.5" customHeight="1">
      <c r="A44" s="8">
        <v>29</v>
      </c>
      <c r="B44" s="60"/>
      <c r="C44" s="60"/>
      <c r="D44" s="60"/>
      <c r="E44" s="60"/>
      <c r="F44" s="60"/>
      <c r="G44" s="60"/>
      <c r="H44" s="60"/>
      <c r="I44" s="31"/>
      <c r="J44" s="150"/>
      <c r="K44" s="60"/>
      <c r="L44" s="50"/>
      <c r="M44" s="50"/>
      <c r="N44" s="60"/>
      <c r="O44" s="50"/>
      <c r="P44" s="60"/>
      <c r="Q44" s="60"/>
      <c r="R44" s="60"/>
      <c r="S44" s="60"/>
      <c r="T44" s="60"/>
      <c r="U44" s="66"/>
      <c r="V44" s="60"/>
      <c r="W44" s="60"/>
      <c r="X44" s="62"/>
      <c r="Y44" s="61"/>
      <c r="Z44" s="116"/>
    </row>
    <row r="45" spans="1:26" ht="10.5" customHeight="1">
      <c r="A45" s="8">
        <v>30</v>
      </c>
      <c r="B45" s="50"/>
      <c r="C45" s="60"/>
      <c r="D45" s="60"/>
      <c r="E45" s="60"/>
      <c r="F45" s="60"/>
      <c r="G45" s="60"/>
      <c r="H45" s="60"/>
      <c r="I45" s="66"/>
      <c r="J45" s="66"/>
      <c r="K45" s="60"/>
      <c r="L45" s="50"/>
      <c r="M45" s="50"/>
      <c r="N45" s="60"/>
      <c r="O45" s="50"/>
      <c r="P45" s="60"/>
      <c r="Q45" s="60"/>
      <c r="R45" s="60"/>
      <c r="S45" s="60"/>
      <c r="T45" s="60"/>
      <c r="U45" s="66"/>
      <c r="V45" s="60"/>
      <c r="W45" s="60"/>
      <c r="X45" s="60"/>
      <c r="Y45" s="61"/>
      <c r="Z45" s="116"/>
    </row>
    <row r="46" spans="1:26" ht="10.5" customHeight="1" thickBot="1">
      <c r="A46" s="8">
        <v>31</v>
      </c>
      <c r="B46" s="67"/>
      <c r="C46" s="68"/>
      <c r="D46" s="68"/>
      <c r="E46" s="68"/>
      <c r="F46" s="68"/>
      <c r="G46" s="68"/>
      <c r="H46" s="68"/>
      <c r="I46" s="69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9"/>
      <c r="V46" s="68"/>
      <c r="W46" s="69"/>
      <c r="X46" s="70"/>
      <c r="Y46" s="71"/>
      <c r="Z46" s="117"/>
    </row>
    <row r="47" spans="1:26" ht="10.5" customHeight="1">
      <c r="A47" s="9"/>
      <c r="B47" s="72">
        <f>SUM(B16:B46)</f>
        <v>560</v>
      </c>
      <c r="C47" s="73">
        <f>SUM(C16:C46)</f>
        <v>96</v>
      </c>
      <c r="D47" s="74">
        <f aca="true" t="shared" si="0" ref="D47:J47">SUM(D16:D46)</f>
        <v>332</v>
      </c>
      <c r="E47" s="74"/>
      <c r="F47" s="73">
        <f>SUM(F16:F46)</f>
        <v>296</v>
      </c>
      <c r="G47" s="149">
        <f t="shared" si="0"/>
        <v>1488</v>
      </c>
      <c r="H47" s="82">
        <f t="shared" si="0"/>
        <v>0</v>
      </c>
      <c r="I47" s="75">
        <f t="shared" si="0"/>
        <v>0.31000000000000005</v>
      </c>
      <c r="J47" s="76">
        <f t="shared" si="0"/>
        <v>7.500000000000001</v>
      </c>
      <c r="K47" s="74"/>
      <c r="L47" s="74"/>
      <c r="M47" s="74"/>
      <c r="N47" s="74"/>
      <c r="O47" s="50"/>
      <c r="P47" s="73">
        <f>SUM(P16:P46)</f>
        <v>106</v>
      </c>
      <c r="Q47" s="73">
        <f>SUM(Q16:Q46)</f>
        <v>129</v>
      </c>
      <c r="R47" s="74">
        <f>MAX(R16:R46)</f>
        <v>32</v>
      </c>
      <c r="S47" s="74" t="s">
        <v>295</v>
      </c>
      <c r="T47" s="79"/>
      <c r="U47" s="78"/>
      <c r="V47" s="79">
        <f>SUM(V16:V46)</f>
        <v>155</v>
      </c>
      <c r="W47" s="79">
        <f>SUM(W16:W46)</f>
        <v>143</v>
      </c>
      <c r="X47" s="78"/>
      <c r="Y47" s="74"/>
      <c r="Z47" s="80" t="s">
        <v>11</v>
      </c>
    </row>
    <row r="48" spans="1:26" ht="10.5" customHeight="1">
      <c r="A48" s="10"/>
      <c r="B48" s="78">
        <v>20</v>
      </c>
      <c r="C48" s="78">
        <v>3.4</v>
      </c>
      <c r="D48" s="77"/>
      <c r="E48" s="74"/>
      <c r="F48" s="78">
        <v>10.6</v>
      </c>
      <c r="G48" s="77"/>
      <c r="H48" s="77"/>
      <c r="I48" s="77"/>
      <c r="J48" s="77"/>
      <c r="K48" s="77"/>
      <c r="L48" s="78">
        <f>AVERAGE(L16:L47)</f>
        <v>86.57142857142857</v>
      </c>
      <c r="M48" s="78">
        <f>AVERAGE(M16:M47)</f>
        <v>58.142857142857146</v>
      </c>
      <c r="N48" s="82">
        <f>AVERAGE(N16:N47)</f>
        <v>3032.785714285714</v>
      </c>
      <c r="O48" s="167">
        <f>AVERAGE(O16:O47)</f>
        <v>2999.5</v>
      </c>
      <c r="P48" s="78">
        <v>3.8</v>
      </c>
      <c r="Q48" s="78">
        <v>4.6</v>
      </c>
      <c r="R48" s="81"/>
      <c r="S48" s="77"/>
      <c r="T48" s="78">
        <v>4.4</v>
      </c>
      <c r="U48" s="78" t="s">
        <v>293</v>
      </c>
      <c r="V48" s="78">
        <v>5.5</v>
      </c>
      <c r="W48" s="74">
        <v>5.1</v>
      </c>
      <c r="X48" s="78">
        <v>26.4</v>
      </c>
      <c r="Y48" s="82">
        <f>AVERAGE(Y16:Y47)</f>
        <v>531.7857142857143</v>
      </c>
      <c r="Z48" s="80" t="s">
        <v>60</v>
      </c>
    </row>
    <row r="49" spans="2:26" ht="10.5" customHeight="1">
      <c r="B49" s="22" t="s">
        <v>61</v>
      </c>
      <c r="C49" s="20"/>
      <c r="D49" s="20"/>
      <c r="E49" s="20"/>
      <c r="F49" s="20"/>
      <c r="G49" s="20"/>
      <c r="H49" s="20"/>
      <c r="I49" s="20"/>
      <c r="K49" s="22" t="s">
        <v>64</v>
      </c>
      <c r="L49" s="22"/>
      <c r="M49" s="22"/>
      <c r="N49" s="22"/>
      <c r="O49" s="22"/>
      <c r="P49" s="22"/>
      <c r="Q49" s="22"/>
      <c r="T49" s="22" t="s">
        <v>68</v>
      </c>
      <c r="U49" s="20"/>
      <c r="V49" s="20"/>
      <c r="W49" s="20"/>
      <c r="X49" s="20"/>
      <c r="Y49" s="20"/>
      <c r="Z49" s="34"/>
    </row>
    <row r="50" spans="2:26" ht="10.5" customHeight="1">
      <c r="B50" s="33" t="s">
        <v>195</v>
      </c>
      <c r="C50" s="33"/>
      <c r="D50" s="33"/>
      <c r="E50" s="33"/>
      <c r="F50" s="41"/>
      <c r="G50" s="32">
        <v>11.7</v>
      </c>
      <c r="H50" s="33"/>
      <c r="I50" s="1"/>
      <c r="K50" s="33" t="s">
        <v>199</v>
      </c>
      <c r="L50" s="33"/>
      <c r="M50" s="33"/>
      <c r="N50" s="28"/>
      <c r="O50" s="110">
        <f>G47</f>
        <v>1488</v>
      </c>
      <c r="P50" s="33"/>
      <c r="Q50" s="33"/>
      <c r="T50" s="33" t="s">
        <v>208</v>
      </c>
      <c r="U50" s="28"/>
      <c r="V50" s="28"/>
      <c r="W50" s="28"/>
      <c r="X50" s="28"/>
      <c r="Y50" s="40">
        <f>I47</f>
        <v>0.31000000000000005</v>
      </c>
      <c r="Z50" s="35"/>
    </row>
    <row r="51" spans="2:26" ht="10.5" customHeight="1">
      <c r="B51" s="33" t="s">
        <v>77</v>
      </c>
      <c r="C51" s="33"/>
      <c r="D51" s="33"/>
      <c r="E51" s="33"/>
      <c r="F51" s="33"/>
      <c r="G51" s="41"/>
      <c r="H51" s="32">
        <v>-7.5</v>
      </c>
      <c r="I51" s="41"/>
      <c r="K51" s="33" t="s">
        <v>173</v>
      </c>
      <c r="L51" s="33"/>
      <c r="M51" s="33"/>
      <c r="N51" s="33"/>
      <c r="O51" s="31">
        <v>195</v>
      </c>
      <c r="P51" s="37"/>
      <c r="Q51" s="37"/>
      <c r="T51" s="33" t="s">
        <v>160</v>
      </c>
      <c r="U51" s="28"/>
      <c r="V51" s="28"/>
      <c r="W51" s="28"/>
      <c r="X51" s="28"/>
      <c r="Y51" s="31">
        <v>-0.59</v>
      </c>
      <c r="Z51" s="28"/>
    </row>
    <row r="52" spans="2:26" ht="10.5" customHeight="1">
      <c r="B52" s="33" t="s">
        <v>196</v>
      </c>
      <c r="C52" s="33"/>
      <c r="D52" s="33"/>
      <c r="E52" s="33"/>
      <c r="F52" s="35"/>
      <c r="G52" s="31">
        <v>-7.4</v>
      </c>
      <c r="H52" s="33"/>
      <c r="I52" s="1"/>
      <c r="K52" s="33" t="s">
        <v>118</v>
      </c>
      <c r="L52" s="33"/>
      <c r="M52" s="33"/>
      <c r="N52" s="33"/>
      <c r="O52" s="33"/>
      <c r="P52" s="202">
        <v>5828</v>
      </c>
      <c r="Q52" s="202"/>
      <c r="R52" s="35"/>
      <c r="T52" s="33" t="s">
        <v>209</v>
      </c>
      <c r="U52" s="28"/>
      <c r="V52" s="28"/>
      <c r="W52" s="28"/>
      <c r="X52" s="28"/>
      <c r="Y52" s="40">
        <v>0.63</v>
      </c>
      <c r="Z52" s="35"/>
    </row>
    <row r="53" spans="2:26" ht="10.5" customHeight="1">
      <c r="B53" s="33" t="s">
        <v>120</v>
      </c>
      <c r="C53" s="33"/>
      <c r="D53" s="33"/>
      <c r="E53" s="33"/>
      <c r="F53" s="33"/>
      <c r="G53" s="203">
        <v>15.7</v>
      </c>
      <c r="H53" s="203"/>
      <c r="I53" s="33"/>
      <c r="K53" s="33" t="s">
        <v>173</v>
      </c>
      <c r="L53" s="33"/>
      <c r="M53" s="33"/>
      <c r="N53" s="33"/>
      <c r="O53" s="31">
        <v>1282</v>
      </c>
      <c r="P53" s="28"/>
      <c r="Q53" s="35"/>
      <c r="T53" s="33" t="s">
        <v>150</v>
      </c>
      <c r="U53" s="28"/>
      <c r="V53" s="28"/>
      <c r="W53" s="28"/>
      <c r="X53" s="28"/>
      <c r="Y53" s="40">
        <v>-1.24</v>
      </c>
      <c r="Z53" s="28"/>
    </row>
    <row r="54" spans="2:26" ht="10.5" customHeight="1">
      <c r="B54" s="33" t="s">
        <v>114</v>
      </c>
      <c r="C54" s="33"/>
      <c r="D54" s="33"/>
      <c r="E54" s="33"/>
      <c r="F54" s="33"/>
      <c r="G54" s="33"/>
      <c r="H54" s="32">
        <v>-0.7</v>
      </c>
      <c r="I54" s="41"/>
      <c r="T54" s="33" t="s">
        <v>201</v>
      </c>
      <c r="U54" s="28"/>
      <c r="V54" s="28"/>
      <c r="W54" s="28"/>
      <c r="X54" s="40">
        <v>0.13</v>
      </c>
      <c r="Y54" s="31" t="s">
        <v>221</v>
      </c>
      <c r="Z54" s="33" t="s">
        <v>362</v>
      </c>
    </row>
    <row r="55" spans="2:26" ht="10.5" customHeight="1">
      <c r="B55" s="33" t="s">
        <v>105</v>
      </c>
      <c r="C55" s="33"/>
      <c r="D55" s="33"/>
      <c r="E55" s="31">
        <v>37</v>
      </c>
      <c r="F55" s="33" t="s">
        <v>121</v>
      </c>
      <c r="G55" s="33" t="s">
        <v>325</v>
      </c>
      <c r="H55" s="28"/>
      <c r="I55" s="1"/>
      <c r="K55" s="22" t="s">
        <v>65</v>
      </c>
      <c r="L55" s="22"/>
      <c r="M55" s="22"/>
      <c r="N55" s="22"/>
      <c r="O55" s="22"/>
      <c r="T55" s="33" t="s">
        <v>202</v>
      </c>
      <c r="U55" s="28"/>
      <c r="V55" s="28"/>
      <c r="W55" s="28"/>
      <c r="X55" s="28"/>
      <c r="Y55" s="31">
        <v>7.5</v>
      </c>
      <c r="Z55" s="28"/>
    </row>
    <row r="56" spans="2:26" ht="10.5" customHeight="1">
      <c r="B56" s="33" t="s">
        <v>211</v>
      </c>
      <c r="C56" s="33"/>
      <c r="D56" s="33"/>
      <c r="E56" s="31">
        <v>-12</v>
      </c>
      <c r="F56" s="33" t="s">
        <v>121</v>
      </c>
      <c r="G56" s="33" t="s">
        <v>292</v>
      </c>
      <c r="H56" s="28"/>
      <c r="I56" s="1"/>
      <c r="K56" s="33" t="s">
        <v>199</v>
      </c>
      <c r="L56" s="28"/>
      <c r="M56" s="28"/>
      <c r="N56" s="28"/>
      <c r="O56" s="31">
        <v>0</v>
      </c>
      <c r="P56" s="28"/>
      <c r="Q56" s="28"/>
      <c r="T56" s="33" t="s">
        <v>150</v>
      </c>
      <c r="U56" s="28"/>
      <c r="V56" s="28"/>
      <c r="W56" s="28"/>
      <c r="X56" s="28"/>
      <c r="Y56" s="31">
        <v>-1.4</v>
      </c>
      <c r="Z56" s="28"/>
    </row>
    <row r="57" spans="2:26" ht="10.5" customHeight="1">
      <c r="B57" s="33"/>
      <c r="C57" s="33" t="s">
        <v>63</v>
      </c>
      <c r="D57" s="33"/>
      <c r="E57" s="33"/>
      <c r="F57" s="33"/>
      <c r="G57" s="33"/>
      <c r="H57" s="33"/>
      <c r="I57" s="1"/>
      <c r="K57" s="33" t="s">
        <v>89</v>
      </c>
      <c r="L57" s="28"/>
      <c r="M57" s="28"/>
      <c r="N57" s="28"/>
      <c r="O57" s="31">
        <v>0</v>
      </c>
      <c r="P57" s="28"/>
      <c r="Q57" s="28"/>
      <c r="T57" s="33" t="s">
        <v>203</v>
      </c>
      <c r="U57" s="28"/>
      <c r="V57" s="28"/>
      <c r="W57" s="28"/>
      <c r="X57" s="28"/>
      <c r="Y57" s="31">
        <v>33.8</v>
      </c>
      <c r="Z57" s="28"/>
    </row>
    <row r="58" spans="2:26" ht="10.5" customHeight="1">
      <c r="B58" s="33" t="s">
        <v>183</v>
      </c>
      <c r="C58" s="33"/>
      <c r="D58" s="33"/>
      <c r="E58" s="33"/>
      <c r="F58" s="31">
        <f>COUNTIF(B16:B46,"&gt;=90")</f>
        <v>0</v>
      </c>
      <c r="H58" s="33"/>
      <c r="I58" s="1"/>
      <c r="K58" s="33" t="s">
        <v>115</v>
      </c>
      <c r="L58" s="28"/>
      <c r="M58" s="28"/>
      <c r="N58" s="28"/>
      <c r="O58" s="28"/>
      <c r="P58" s="31">
        <v>0</v>
      </c>
      <c r="T58" s="33" t="s">
        <v>150</v>
      </c>
      <c r="U58" s="28"/>
      <c r="V58" s="28"/>
      <c r="W58" s="28"/>
      <c r="X58" s="28"/>
      <c r="Y58" s="31">
        <v>-7.2</v>
      </c>
      <c r="Z58" s="28"/>
    </row>
    <row r="59" spans="2:26" ht="10.5" customHeight="1">
      <c r="B59" s="33" t="s">
        <v>141</v>
      </c>
      <c r="C59" s="33"/>
      <c r="D59" s="33"/>
      <c r="E59" s="33"/>
      <c r="F59" s="31">
        <v>27</v>
      </c>
      <c r="H59" s="33"/>
      <c r="I59" s="1"/>
      <c r="K59" s="33" t="s">
        <v>200</v>
      </c>
      <c r="L59" s="28"/>
      <c r="M59" s="28"/>
      <c r="N59" s="28"/>
      <c r="O59" s="28"/>
      <c r="P59" s="31">
        <v>0</v>
      </c>
      <c r="Q59" s="28"/>
      <c r="T59" s="33" t="s">
        <v>126</v>
      </c>
      <c r="U59" s="28"/>
      <c r="V59" s="28"/>
      <c r="W59" s="28"/>
      <c r="X59" s="31"/>
      <c r="Y59" s="31">
        <v>2.3</v>
      </c>
      <c r="Z59" s="33" t="s">
        <v>363</v>
      </c>
    </row>
    <row r="60" spans="2:26" ht="10.5" customHeight="1">
      <c r="B60" s="33" t="s">
        <v>184</v>
      </c>
      <c r="C60" s="33"/>
      <c r="D60" s="33"/>
      <c r="E60" s="33"/>
      <c r="F60" s="31">
        <f>COUNTIF(C16:C46,"&lt;=32")</f>
        <v>28</v>
      </c>
      <c r="H60" s="33"/>
      <c r="I60" s="1"/>
      <c r="T60" s="33" t="s">
        <v>204</v>
      </c>
      <c r="U60" s="28"/>
      <c r="V60" s="28"/>
      <c r="W60" s="28"/>
      <c r="X60" s="28"/>
      <c r="Y60" s="31">
        <v>3.2</v>
      </c>
      <c r="Z60" s="33" t="s">
        <v>364</v>
      </c>
    </row>
    <row r="61" spans="2:26" ht="10.5" customHeight="1">
      <c r="B61" s="33" t="s">
        <v>185</v>
      </c>
      <c r="C61" s="33"/>
      <c r="D61" s="33"/>
      <c r="E61" s="33"/>
      <c r="F61" s="31">
        <v>13</v>
      </c>
      <c r="H61" s="33"/>
      <c r="I61" s="1"/>
      <c r="K61" s="22" t="s">
        <v>66</v>
      </c>
      <c r="L61" s="21"/>
      <c r="M61" s="21"/>
      <c r="N61" s="21"/>
      <c r="O61" s="21"/>
      <c r="T61" s="33" t="s">
        <v>119</v>
      </c>
      <c r="U61" s="28"/>
      <c r="V61" s="28"/>
      <c r="W61" s="28"/>
      <c r="X61" s="33" t="s">
        <v>76</v>
      </c>
      <c r="Y61" s="28"/>
      <c r="Z61" s="28"/>
    </row>
    <row r="62" spans="11:26" ht="10.5" customHeight="1">
      <c r="K62" s="33" t="s">
        <v>122</v>
      </c>
      <c r="L62" s="28"/>
      <c r="M62" s="28"/>
      <c r="N62" s="31">
        <v>30.13</v>
      </c>
      <c r="O62" s="36"/>
      <c r="P62" s="201"/>
      <c r="Q62" s="201"/>
      <c r="T62" s="28"/>
      <c r="U62" s="28"/>
      <c r="V62" s="33" t="s">
        <v>97</v>
      </c>
      <c r="W62" s="33"/>
      <c r="X62" s="33" t="s">
        <v>362</v>
      </c>
      <c r="Y62" s="28"/>
      <c r="Z62" s="28"/>
    </row>
    <row r="63" spans="2:26" ht="9.75" customHeight="1">
      <c r="B63" s="22" t="s">
        <v>74</v>
      </c>
      <c r="C63" s="21"/>
      <c r="D63" s="21"/>
      <c r="E63" s="21"/>
      <c r="K63" s="33" t="s">
        <v>150</v>
      </c>
      <c r="L63" s="28"/>
      <c r="M63" s="28"/>
      <c r="N63" s="28"/>
      <c r="O63" s="31">
        <v>0.8</v>
      </c>
      <c r="P63" s="41"/>
      <c r="Q63" s="27"/>
      <c r="T63" s="28"/>
      <c r="U63" s="28"/>
      <c r="V63" s="33" t="s">
        <v>205</v>
      </c>
      <c r="W63" s="33"/>
      <c r="X63" s="33" t="s">
        <v>362</v>
      </c>
      <c r="Y63" s="28"/>
      <c r="Z63" s="28"/>
    </row>
    <row r="64" spans="2:17" ht="9.75" customHeight="1">
      <c r="B64" s="33" t="s">
        <v>138</v>
      </c>
      <c r="C64" s="28"/>
      <c r="D64" s="28"/>
      <c r="E64" s="28"/>
      <c r="F64" s="31">
        <v>4.4</v>
      </c>
      <c r="G64" s="35"/>
      <c r="H64" s="28"/>
      <c r="I64" s="28"/>
      <c r="K64" s="33" t="s">
        <v>124</v>
      </c>
      <c r="L64" s="28"/>
      <c r="M64" s="40">
        <f>MAX(N16:N46)/100</f>
        <v>30.75</v>
      </c>
      <c r="N64" s="33" t="s">
        <v>86</v>
      </c>
      <c r="O64" s="31" t="s">
        <v>292</v>
      </c>
      <c r="P64" s="27"/>
      <c r="Q64" s="27"/>
    </row>
    <row r="65" spans="2:26" ht="9.75" customHeight="1">
      <c r="B65" s="33" t="s">
        <v>198</v>
      </c>
      <c r="C65" s="28"/>
      <c r="D65" s="28"/>
      <c r="E65" s="28"/>
      <c r="F65" s="33"/>
      <c r="G65" s="31" t="s">
        <v>293</v>
      </c>
      <c r="H65" s="33"/>
      <c r="I65" s="28"/>
      <c r="K65" s="33" t="s">
        <v>125</v>
      </c>
      <c r="L65" s="28"/>
      <c r="M65" s="40">
        <v>29.51</v>
      </c>
      <c r="N65" s="33" t="s">
        <v>86</v>
      </c>
      <c r="O65" s="31" t="s">
        <v>325</v>
      </c>
      <c r="P65" s="27"/>
      <c r="Q65" s="28"/>
      <c r="T65" s="22" t="s">
        <v>103</v>
      </c>
      <c r="U65" s="22"/>
      <c r="V65" s="22"/>
      <c r="W65" s="22"/>
      <c r="X65" s="22"/>
      <c r="Y65" s="45"/>
      <c r="Z65" s="45"/>
    </row>
    <row r="66" spans="2:25" ht="9.75" customHeight="1">
      <c r="B66" s="33" t="s">
        <v>197</v>
      </c>
      <c r="C66" s="28"/>
      <c r="D66" s="28"/>
      <c r="E66" s="28"/>
      <c r="F66" s="31">
        <f>MAX(R16:R46)</f>
        <v>32</v>
      </c>
      <c r="G66" s="33" t="s">
        <v>67</v>
      </c>
      <c r="H66" s="33" t="s">
        <v>311</v>
      </c>
      <c r="I66" s="28"/>
      <c r="T66" s="33" t="s">
        <v>104</v>
      </c>
      <c r="U66" s="33"/>
      <c r="V66" s="33"/>
      <c r="W66" s="33"/>
      <c r="X66" s="31">
        <v>532</v>
      </c>
      <c r="Y66" s="31"/>
    </row>
    <row r="67" spans="2:25" ht="9.75" customHeight="1">
      <c r="B67" s="33" t="s">
        <v>88</v>
      </c>
      <c r="C67" s="28"/>
      <c r="D67" s="28"/>
      <c r="E67" s="28"/>
      <c r="F67" s="31" t="s">
        <v>295</v>
      </c>
      <c r="G67" s="35"/>
      <c r="H67" s="28"/>
      <c r="I67" s="28"/>
      <c r="K67" s="22" t="s">
        <v>206</v>
      </c>
      <c r="L67" s="22"/>
      <c r="M67" s="22"/>
      <c r="N67" s="22"/>
      <c r="O67" s="45"/>
      <c r="P67" s="45"/>
      <c r="Q67" s="45"/>
      <c r="T67" s="33" t="s">
        <v>79</v>
      </c>
      <c r="U67" s="28"/>
      <c r="V67" s="31">
        <v>760</v>
      </c>
      <c r="W67" s="31" t="s">
        <v>259</v>
      </c>
      <c r="X67" s="31" t="s">
        <v>361</v>
      </c>
      <c r="Y67" s="28"/>
    </row>
    <row r="68" spans="11:19" ht="12.75">
      <c r="K68" s="33" t="s">
        <v>131</v>
      </c>
      <c r="N68" s="31">
        <v>26.4</v>
      </c>
      <c r="Q68" s="33"/>
      <c r="R68" s="33"/>
      <c r="S68" s="33"/>
    </row>
    <row r="69" spans="11:15" ht="12.75">
      <c r="K69" s="33" t="s">
        <v>210</v>
      </c>
      <c r="L69" s="33"/>
      <c r="M69" s="31">
        <v>32.7</v>
      </c>
      <c r="N69" s="20" t="s">
        <v>121</v>
      </c>
      <c r="O69" s="31" t="s">
        <v>325</v>
      </c>
    </row>
    <row r="70" spans="11:15" ht="12.75">
      <c r="K70" s="33" t="s">
        <v>125</v>
      </c>
      <c r="M70" s="31">
        <v>19.6</v>
      </c>
      <c r="N70" s="33" t="s">
        <v>207</v>
      </c>
      <c r="O70" s="31" t="s">
        <v>301</v>
      </c>
    </row>
    <row r="71" ht="12.75">
      <c r="B71" s="136"/>
    </row>
    <row r="72" spans="2:20" ht="12.75">
      <c r="B72" s="165" t="s">
        <v>349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24"/>
      <c r="T72" s="24"/>
    </row>
    <row r="73" spans="2:18" ht="12.75">
      <c r="B73" s="165" t="s">
        <v>359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"/>
      <c r="O73" s="1"/>
      <c r="P73" s="1"/>
      <c r="Q73" s="1"/>
      <c r="R73" s="1"/>
    </row>
    <row r="74" spans="2:17" ht="12.75">
      <c r="B74" s="165" t="s">
        <v>360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</row>
    <row r="75" spans="2:17" ht="12.75"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</row>
  </sheetData>
  <sheetProtection/>
  <mergeCells count="3">
    <mergeCell ref="P62:Q62"/>
    <mergeCell ref="P52:Q52"/>
    <mergeCell ref="G53:H53"/>
  </mergeCells>
  <printOptions horizontalCentered="1" verticalCentered="1"/>
  <pageMargins left="0" right="0" top="0" bottom="0" header="0" footer="0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76"/>
  <sheetViews>
    <sheetView zoomScale="130" zoomScaleNormal="130" zoomScalePageLayoutView="0" workbookViewId="0" topLeftCell="A55">
      <selection activeCell="M77" sqref="M77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2.57421875" style="0" customWidth="1"/>
    <col min="5" max="5" width="3.7109375" style="0" customWidth="1"/>
    <col min="6" max="6" width="3.140625" style="0" customWidth="1"/>
    <col min="7" max="7" width="2.8515625" style="0" customWidth="1"/>
    <col min="8" max="8" width="2.28125" style="0" customWidth="1"/>
    <col min="9" max="9" width="4.28125" style="0" customWidth="1"/>
    <col min="10" max="10" width="4.140625" style="0" customWidth="1"/>
    <col min="11" max="11" width="4.7109375" style="0" customWidth="1"/>
    <col min="12" max="12" width="3.140625" style="0" customWidth="1"/>
    <col min="13" max="13" width="3.28125" style="0" customWidth="1"/>
    <col min="14" max="14" width="4.421875" style="0" customWidth="1"/>
    <col min="15" max="15" width="4.28125" style="0" customWidth="1"/>
    <col min="16" max="16" width="3.140625" style="0" customWidth="1"/>
    <col min="17" max="17" width="2.7109375" style="0" customWidth="1"/>
    <col min="18" max="18" width="3.140625" style="0" customWidth="1"/>
    <col min="19" max="19" width="2.8515625" style="0" customWidth="1"/>
    <col min="20" max="20" width="3.421875" style="0" customWidth="1"/>
    <col min="21" max="21" width="3.28125" style="0" customWidth="1"/>
    <col min="22" max="22" width="2.57421875" style="0" customWidth="1"/>
    <col min="23" max="24" width="3.7109375" style="0" customWidth="1"/>
    <col min="25" max="25" width="3.8515625" style="0" customWidth="1"/>
    <col min="26" max="26" width="13.8515625" style="0" customWidth="1"/>
    <col min="27" max="27" width="9.140625" style="0" hidden="1" customWidth="1"/>
  </cols>
  <sheetData>
    <row r="2" spans="1:26" ht="10.5" customHeight="1">
      <c r="A2" s="20" t="s">
        <v>69</v>
      </c>
      <c r="B2" s="20"/>
      <c r="C2" s="20"/>
      <c r="D2" s="20"/>
      <c r="E2" s="20"/>
      <c r="F2" s="20"/>
      <c r="G2" s="20"/>
      <c r="H2" s="20"/>
      <c r="T2" s="20" t="s">
        <v>71</v>
      </c>
      <c r="V2" s="20"/>
      <c r="W2" s="20"/>
      <c r="X2" s="20"/>
      <c r="Y2" s="20"/>
      <c r="Z2" s="20"/>
    </row>
    <row r="3" spans="1:26" ht="10.5" customHeight="1">
      <c r="A3" s="20" t="s">
        <v>53</v>
      </c>
      <c r="B3" s="20"/>
      <c r="C3" s="20"/>
      <c r="D3" s="20"/>
      <c r="E3" s="20"/>
      <c r="F3" s="20"/>
      <c r="G3" s="20"/>
      <c r="H3" s="20"/>
      <c r="T3" s="20" t="s">
        <v>212</v>
      </c>
      <c r="V3" s="20"/>
      <c r="W3" s="20"/>
      <c r="X3" s="20"/>
      <c r="Y3" s="20"/>
      <c r="Z3" s="20"/>
    </row>
    <row r="4" spans="1:26" ht="10.5" customHeight="1">
      <c r="A4" s="20" t="s">
        <v>87</v>
      </c>
      <c r="B4" s="20"/>
      <c r="C4" s="20"/>
      <c r="D4" s="20"/>
      <c r="E4" s="20"/>
      <c r="F4" s="20"/>
      <c r="G4" s="20"/>
      <c r="H4" s="20"/>
      <c r="T4" s="20" t="s">
        <v>73</v>
      </c>
      <c r="V4" s="20"/>
      <c r="W4" s="20"/>
      <c r="X4" s="20"/>
      <c r="Y4" s="20"/>
      <c r="Z4" s="20"/>
    </row>
    <row r="5" spans="1:26" ht="10.5" customHeight="1">
      <c r="A5" s="20" t="s">
        <v>54</v>
      </c>
      <c r="B5" s="20"/>
      <c r="C5" s="20"/>
      <c r="D5" s="20"/>
      <c r="E5" s="20"/>
      <c r="F5" s="20"/>
      <c r="G5" s="20"/>
      <c r="H5" s="20"/>
      <c r="K5" s="47" t="s">
        <v>265</v>
      </c>
      <c r="L5" s="23" t="s">
        <v>366</v>
      </c>
      <c r="M5" s="24"/>
      <c r="N5" s="24"/>
      <c r="O5" s="24"/>
      <c r="P5" s="24"/>
      <c r="V5" s="20" t="s">
        <v>194</v>
      </c>
      <c r="W5" s="20"/>
      <c r="Y5" s="20"/>
      <c r="Z5" s="20"/>
    </row>
    <row r="6" spans="1:20" ht="10.5" customHeight="1">
      <c r="A6" s="20" t="s">
        <v>55</v>
      </c>
      <c r="B6" s="20"/>
      <c r="C6" s="20"/>
      <c r="D6" s="20"/>
      <c r="E6" s="20"/>
      <c r="F6" s="20"/>
      <c r="G6" s="20"/>
      <c r="H6" s="20"/>
      <c r="R6" t="s">
        <v>165</v>
      </c>
      <c r="T6" s="20" t="s">
        <v>365</v>
      </c>
    </row>
    <row r="7" spans="11:23" ht="12.75">
      <c r="K7" s="1" t="s">
        <v>59</v>
      </c>
      <c r="L7" s="1"/>
      <c r="M7" s="1"/>
      <c r="N7" s="1"/>
      <c r="O7" s="1"/>
      <c r="P7" s="1"/>
      <c r="Q7" s="1"/>
      <c r="R7" s="1"/>
      <c r="W7" s="26"/>
    </row>
    <row r="9" spans="11:19" ht="12.75">
      <c r="K9" s="24" t="s">
        <v>58</v>
      </c>
      <c r="L9" s="24"/>
      <c r="M9" s="24"/>
      <c r="N9" s="24"/>
      <c r="O9" s="24"/>
      <c r="P9" s="24"/>
      <c r="Q9" s="25"/>
      <c r="R9" s="25"/>
      <c r="S9" s="25"/>
    </row>
    <row r="10" spans="1:27" ht="10.5" customHeight="1">
      <c r="A10" s="5"/>
      <c r="B10" s="6"/>
      <c r="C10" s="18" t="s">
        <v>50</v>
      </c>
      <c r="D10" s="18"/>
      <c r="E10" s="18"/>
      <c r="F10" s="19"/>
      <c r="G10" s="19"/>
      <c r="H10" s="19"/>
      <c r="I10" s="18" t="s">
        <v>52</v>
      </c>
      <c r="J10" s="18"/>
      <c r="K10" s="18"/>
      <c r="L10" s="19"/>
      <c r="M10" s="19"/>
      <c r="N10" s="19"/>
      <c r="O10" s="19"/>
      <c r="P10" s="19"/>
      <c r="Q10" s="18" t="s">
        <v>51</v>
      </c>
      <c r="R10" s="18"/>
      <c r="S10" s="18"/>
      <c r="T10" s="19"/>
      <c r="U10" s="6"/>
      <c r="V10" s="6"/>
      <c r="W10" s="6"/>
      <c r="X10" s="6"/>
      <c r="Y10" s="6"/>
      <c r="Z10" s="9"/>
      <c r="AA10" s="7"/>
    </row>
    <row r="11" spans="1:27" ht="10.5" customHeight="1">
      <c r="A11" s="11" t="s">
        <v>9</v>
      </c>
      <c r="B11" s="12" t="s">
        <v>20</v>
      </c>
      <c r="C11" s="12" t="s">
        <v>20</v>
      </c>
      <c r="D11" s="12" t="s">
        <v>17</v>
      </c>
      <c r="E11" s="12" t="s">
        <v>3</v>
      </c>
      <c r="F11" s="12" t="s">
        <v>5</v>
      </c>
      <c r="G11" s="12" t="s">
        <v>8</v>
      </c>
      <c r="H11" s="12" t="s">
        <v>10</v>
      </c>
      <c r="I11" s="12" t="s">
        <v>11</v>
      </c>
      <c r="J11" s="12" t="s">
        <v>13</v>
      </c>
      <c r="K11" s="12" t="s">
        <v>13</v>
      </c>
      <c r="L11" s="12" t="s">
        <v>0</v>
      </c>
      <c r="M11" s="12" t="s">
        <v>1</v>
      </c>
      <c r="N11" s="12" t="s">
        <v>0</v>
      </c>
      <c r="O11" s="12" t="s">
        <v>1</v>
      </c>
      <c r="P11" s="12"/>
      <c r="Q11" s="12"/>
      <c r="R11" s="12" t="s">
        <v>0</v>
      </c>
      <c r="S11" s="12" t="s">
        <v>40</v>
      </c>
      <c r="T11" s="12" t="s">
        <v>2</v>
      </c>
      <c r="U11" s="12" t="s">
        <v>41</v>
      </c>
      <c r="V11" s="12" t="s">
        <v>42</v>
      </c>
      <c r="W11" s="12" t="s">
        <v>42</v>
      </c>
      <c r="X11" s="12" t="s">
        <v>46</v>
      </c>
      <c r="Y11" s="12" t="s">
        <v>100</v>
      </c>
      <c r="Z11" s="92" t="s">
        <v>70</v>
      </c>
      <c r="AA11" s="13"/>
    </row>
    <row r="12" spans="1:27" ht="10.5" customHeight="1">
      <c r="A12" s="14" t="s">
        <v>17</v>
      </c>
      <c r="B12" s="12" t="s">
        <v>17</v>
      </c>
      <c r="C12" s="12" t="s">
        <v>22</v>
      </c>
      <c r="D12" s="12" t="s">
        <v>56</v>
      </c>
      <c r="E12" s="12" t="s">
        <v>25</v>
      </c>
      <c r="F12" s="12" t="s">
        <v>6</v>
      </c>
      <c r="G12" s="12" t="s">
        <v>9</v>
      </c>
      <c r="H12" s="12" t="s">
        <v>9</v>
      </c>
      <c r="I12" s="12" t="s">
        <v>12</v>
      </c>
      <c r="J12" s="12" t="s">
        <v>14</v>
      </c>
      <c r="K12" s="12" t="s">
        <v>15</v>
      </c>
      <c r="L12" s="12" t="s">
        <v>29</v>
      </c>
      <c r="M12" s="12" t="s">
        <v>29</v>
      </c>
      <c r="N12" s="12" t="s">
        <v>33</v>
      </c>
      <c r="O12" s="12" t="s">
        <v>33</v>
      </c>
      <c r="P12" s="12" t="s">
        <v>5</v>
      </c>
      <c r="Q12" s="12" t="s">
        <v>5</v>
      </c>
      <c r="R12" s="12" t="s">
        <v>38</v>
      </c>
      <c r="S12" s="12"/>
      <c r="T12" s="12" t="s">
        <v>38</v>
      </c>
      <c r="U12" s="12" t="s">
        <v>40</v>
      </c>
      <c r="V12" s="12" t="s">
        <v>43</v>
      </c>
      <c r="W12" s="12" t="s">
        <v>43</v>
      </c>
      <c r="X12" s="12" t="s">
        <v>47</v>
      </c>
      <c r="Y12" s="12" t="s">
        <v>101</v>
      </c>
      <c r="Z12" s="93"/>
      <c r="AA12" s="13"/>
    </row>
    <row r="13" spans="1:27" ht="10.5" customHeight="1">
      <c r="A13" s="14" t="s">
        <v>18</v>
      </c>
      <c r="B13" s="12" t="s">
        <v>21</v>
      </c>
      <c r="C13" s="12" t="s">
        <v>23</v>
      </c>
      <c r="D13" s="12" t="s">
        <v>57</v>
      </c>
      <c r="E13" s="12" t="s">
        <v>4</v>
      </c>
      <c r="F13" s="12" t="s">
        <v>7</v>
      </c>
      <c r="G13" s="12" t="s">
        <v>9</v>
      </c>
      <c r="H13" s="12" t="s">
        <v>9</v>
      </c>
      <c r="I13" s="12" t="s">
        <v>26</v>
      </c>
      <c r="J13" s="12" t="s">
        <v>15</v>
      </c>
      <c r="K13" s="12" t="s">
        <v>27</v>
      </c>
      <c r="L13" s="12" t="s">
        <v>30</v>
      </c>
      <c r="M13" s="12" t="s">
        <v>30</v>
      </c>
      <c r="N13" s="12" t="s">
        <v>34</v>
      </c>
      <c r="O13" s="12" t="s">
        <v>34</v>
      </c>
      <c r="P13" s="12" t="s">
        <v>36</v>
      </c>
      <c r="Q13" s="12" t="s">
        <v>37</v>
      </c>
      <c r="R13" s="12" t="s">
        <v>39</v>
      </c>
      <c r="S13" s="12"/>
      <c r="T13" s="12" t="s">
        <v>39</v>
      </c>
      <c r="V13" s="12" t="s">
        <v>44</v>
      </c>
      <c r="W13" s="12" t="s">
        <v>45</v>
      </c>
      <c r="X13" s="12" t="s">
        <v>48</v>
      </c>
      <c r="Y13" s="12" t="s">
        <v>0</v>
      </c>
      <c r="Z13" s="93"/>
      <c r="AA13" s="13"/>
    </row>
    <row r="14" spans="1:27" ht="10.5" customHeight="1">
      <c r="A14" s="14" t="s">
        <v>19</v>
      </c>
      <c r="B14" s="12" t="s">
        <v>24</v>
      </c>
      <c r="C14" s="12" t="s">
        <v>24</v>
      </c>
      <c r="D14" s="12"/>
      <c r="E14" s="12"/>
      <c r="F14" s="12" t="s">
        <v>24</v>
      </c>
      <c r="G14" s="12"/>
      <c r="H14" s="12"/>
      <c r="I14" s="12"/>
      <c r="J14" s="12" t="s">
        <v>16</v>
      </c>
      <c r="K14" s="12" t="s">
        <v>28</v>
      </c>
      <c r="L14" s="12" t="s">
        <v>31</v>
      </c>
      <c r="M14" s="12" t="s">
        <v>31</v>
      </c>
      <c r="N14" s="12" t="s">
        <v>35</v>
      </c>
      <c r="O14" s="12" t="s">
        <v>35</v>
      </c>
      <c r="P14" s="12"/>
      <c r="Q14" s="12"/>
      <c r="R14" s="12"/>
      <c r="S14" s="12"/>
      <c r="U14" s="12"/>
      <c r="V14" s="12" t="s">
        <v>32</v>
      </c>
      <c r="W14" s="12" t="s">
        <v>32</v>
      </c>
      <c r="X14" s="12" t="s">
        <v>49</v>
      </c>
      <c r="Y14" s="12" t="s">
        <v>102</v>
      </c>
      <c r="Z14" s="93"/>
      <c r="AA14" s="13"/>
    </row>
    <row r="15" spans="1:27" ht="10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 t="s">
        <v>16</v>
      </c>
      <c r="L15" s="16" t="s">
        <v>32</v>
      </c>
      <c r="M15" s="16" t="s">
        <v>32</v>
      </c>
      <c r="N15" s="16"/>
      <c r="O15" s="38"/>
      <c r="P15" s="16"/>
      <c r="Q15" s="16"/>
      <c r="R15" s="16"/>
      <c r="S15" s="16"/>
      <c r="T15" s="38"/>
      <c r="U15" s="16"/>
      <c r="V15" s="16"/>
      <c r="W15" s="16"/>
      <c r="X15" s="16" t="s">
        <v>24</v>
      </c>
      <c r="Y15" s="16"/>
      <c r="Z15" s="15"/>
      <c r="AA15" s="17"/>
    </row>
    <row r="16" spans="1:27" ht="10.5" customHeight="1">
      <c r="A16" s="8">
        <v>1</v>
      </c>
      <c r="B16" s="50">
        <v>28</v>
      </c>
      <c r="C16" s="50">
        <v>13</v>
      </c>
      <c r="D16" s="51">
        <v>21</v>
      </c>
      <c r="E16" s="50">
        <v>-4</v>
      </c>
      <c r="F16" s="50">
        <v>20</v>
      </c>
      <c r="G16" s="51">
        <v>44</v>
      </c>
      <c r="H16" s="51">
        <v>0</v>
      </c>
      <c r="I16" s="51" t="s">
        <v>18</v>
      </c>
      <c r="J16" s="50" t="s">
        <v>18</v>
      </c>
      <c r="K16" s="50">
        <v>1.2</v>
      </c>
      <c r="L16" s="50">
        <v>92</v>
      </c>
      <c r="M16" s="50">
        <v>49</v>
      </c>
      <c r="N16" s="50">
        <v>3040</v>
      </c>
      <c r="O16" s="50">
        <v>3018</v>
      </c>
      <c r="P16" s="50">
        <v>5</v>
      </c>
      <c r="Q16" s="50">
        <v>4</v>
      </c>
      <c r="R16" s="50">
        <v>22</v>
      </c>
      <c r="S16" s="50" t="s">
        <v>75</v>
      </c>
      <c r="T16" s="54">
        <v>5.5</v>
      </c>
      <c r="U16" s="53" t="s">
        <v>294</v>
      </c>
      <c r="V16" s="50">
        <v>10</v>
      </c>
      <c r="W16" s="50">
        <v>9</v>
      </c>
      <c r="X16" s="54">
        <v>29.1</v>
      </c>
      <c r="Y16" s="53">
        <v>650</v>
      </c>
      <c r="Z16" s="173"/>
      <c r="AA16" s="3"/>
    </row>
    <row r="17" spans="1:27" ht="10.5" customHeight="1">
      <c r="A17" s="8">
        <v>2</v>
      </c>
      <c r="B17" s="55">
        <v>27</v>
      </c>
      <c r="C17" s="50">
        <v>8</v>
      </c>
      <c r="D17" s="51">
        <v>18</v>
      </c>
      <c r="E17" s="50">
        <v>-6</v>
      </c>
      <c r="F17" s="50">
        <v>21</v>
      </c>
      <c r="G17" s="51">
        <v>47</v>
      </c>
      <c r="H17" s="51">
        <v>0</v>
      </c>
      <c r="I17" s="53" t="s">
        <v>18</v>
      </c>
      <c r="J17" s="50" t="s">
        <v>18</v>
      </c>
      <c r="K17" s="50">
        <v>1</v>
      </c>
      <c r="L17" s="50">
        <v>91</v>
      </c>
      <c r="M17" s="50">
        <v>47</v>
      </c>
      <c r="N17" s="52">
        <v>3050</v>
      </c>
      <c r="O17" s="50">
        <v>3005</v>
      </c>
      <c r="P17" s="50" t="s">
        <v>10</v>
      </c>
      <c r="Q17" s="50">
        <v>3</v>
      </c>
      <c r="R17" s="50">
        <v>20</v>
      </c>
      <c r="S17" s="50" t="s">
        <v>300</v>
      </c>
      <c r="T17" s="50">
        <v>4.5</v>
      </c>
      <c r="U17" s="53" t="s">
        <v>111</v>
      </c>
      <c r="V17" s="50">
        <v>0</v>
      </c>
      <c r="W17" s="50">
        <v>10</v>
      </c>
      <c r="X17" s="50">
        <v>30.7</v>
      </c>
      <c r="Y17" s="53">
        <v>640</v>
      </c>
      <c r="Z17" s="96"/>
      <c r="AA17" s="3"/>
    </row>
    <row r="18" spans="1:27" ht="10.5" customHeight="1">
      <c r="A18" s="8">
        <v>3</v>
      </c>
      <c r="B18" s="50">
        <v>29</v>
      </c>
      <c r="C18" s="50">
        <v>8</v>
      </c>
      <c r="D18" s="51">
        <v>19</v>
      </c>
      <c r="E18" s="50">
        <v>-6</v>
      </c>
      <c r="F18" s="50">
        <v>8</v>
      </c>
      <c r="G18" s="51">
        <v>46</v>
      </c>
      <c r="H18" s="51">
        <v>0</v>
      </c>
      <c r="I18" s="50">
        <v>0.12</v>
      </c>
      <c r="J18" s="52">
        <v>2.4</v>
      </c>
      <c r="K18" s="50">
        <v>3</v>
      </c>
      <c r="L18" s="50">
        <v>96</v>
      </c>
      <c r="M18" s="50">
        <v>58</v>
      </c>
      <c r="N18" s="50">
        <v>3005</v>
      </c>
      <c r="O18" s="50">
        <v>2965</v>
      </c>
      <c r="P18" s="50">
        <v>5</v>
      </c>
      <c r="Q18" s="50">
        <v>4</v>
      </c>
      <c r="R18" s="50">
        <v>24</v>
      </c>
      <c r="S18" s="50" t="s">
        <v>75</v>
      </c>
      <c r="T18" s="54">
        <v>5.1</v>
      </c>
      <c r="U18" s="53" t="s">
        <v>367</v>
      </c>
      <c r="V18" s="50">
        <v>10</v>
      </c>
      <c r="W18" s="31">
        <v>0</v>
      </c>
      <c r="X18" s="54">
        <v>28.8</v>
      </c>
      <c r="Y18" s="53">
        <v>620</v>
      </c>
      <c r="Z18" s="96"/>
      <c r="AA18" s="3"/>
    </row>
    <row r="19" spans="1:27" ht="10.5" customHeight="1">
      <c r="A19" s="8">
        <v>4</v>
      </c>
      <c r="B19" s="31">
        <v>12</v>
      </c>
      <c r="C19" s="50">
        <v>-1</v>
      </c>
      <c r="D19" s="51">
        <v>6</v>
      </c>
      <c r="E19" s="50">
        <v>-20</v>
      </c>
      <c r="F19" s="50">
        <v>-1</v>
      </c>
      <c r="G19" s="51">
        <v>59</v>
      </c>
      <c r="H19" s="51">
        <v>0</v>
      </c>
      <c r="I19" s="50">
        <v>0</v>
      </c>
      <c r="J19" s="50">
        <v>0</v>
      </c>
      <c r="K19" s="50">
        <v>2.5</v>
      </c>
      <c r="L19" s="50">
        <v>80</v>
      </c>
      <c r="M19" s="50">
        <v>48</v>
      </c>
      <c r="N19" s="50">
        <v>3043</v>
      </c>
      <c r="O19" s="50">
        <v>3001</v>
      </c>
      <c r="P19" s="50">
        <v>4</v>
      </c>
      <c r="Q19" s="50">
        <v>7</v>
      </c>
      <c r="R19" s="50">
        <v>24</v>
      </c>
      <c r="S19" s="50" t="s">
        <v>295</v>
      </c>
      <c r="T19" s="54">
        <v>4.2</v>
      </c>
      <c r="U19" s="56" t="s">
        <v>75</v>
      </c>
      <c r="V19" s="50">
        <v>0</v>
      </c>
      <c r="W19" s="50">
        <v>3</v>
      </c>
      <c r="X19" s="50">
        <v>26.8</v>
      </c>
      <c r="Y19" s="53">
        <v>740</v>
      </c>
      <c r="Z19" s="96" t="s">
        <v>368</v>
      </c>
      <c r="AA19" s="3"/>
    </row>
    <row r="20" spans="1:27" ht="10.5" customHeight="1">
      <c r="A20" s="8">
        <v>5</v>
      </c>
      <c r="B20" s="55">
        <v>17</v>
      </c>
      <c r="C20" s="52">
        <v>-8</v>
      </c>
      <c r="D20" s="51">
        <v>5</v>
      </c>
      <c r="E20" s="50">
        <v>-21</v>
      </c>
      <c r="F20" s="50">
        <v>10</v>
      </c>
      <c r="G20" s="51">
        <v>60</v>
      </c>
      <c r="H20" s="51">
        <v>0</v>
      </c>
      <c r="I20" s="50">
        <v>0</v>
      </c>
      <c r="J20" s="50">
        <v>0</v>
      </c>
      <c r="K20" s="50">
        <v>2.1</v>
      </c>
      <c r="L20" s="50">
        <v>83</v>
      </c>
      <c r="M20" s="50">
        <v>51</v>
      </c>
      <c r="N20" s="52">
        <v>3050</v>
      </c>
      <c r="O20" s="50">
        <v>3027</v>
      </c>
      <c r="P20" s="50">
        <v>1</v>
      </c>
      <c r="Q20" s="50">
        <v>2</v>
      </c>
      <c r="R20" s="50">
        <v>16</v>
      </c>
      <c r="S20" s="50" t="s">
        <v>112</v>
      </c>
      <c r="T20" s="50">
        <v>3.5</v>
      </c>
      <c r="U20" s="53" t="s">
        <v>75</v>
      </c>
      <c r="V20" s="50">
        <v>0</v>
      </c>
      <c r="W20" s="50">
        <v>0</v>
      </c>
      <c r="X20" s="57">
        <v>26.6</v>
      </c>
      <c r="Y20" s="58">
        <v>650</v>
      </c>
      <c r="Z20" s="96" t="s">
        <v>369</v>
      </c>
      <c r="AA20" s="3"/>
    </row>
    <row r="21" spans="1:27" ht="10.5" customHeight="1">
      <c r="A21" s="8">
        <v>6</v>
      </c>
      <c r="B21" s="50">
        <v>38</v>
      </c>
      <c r="C21" s="50">
        <v>10</v>
      </c>
      <c r="D21" s="51">
        <v>24</v>
      </c>
      <c r="E21" s="50">
        <v>-2</v>
      </c>
      <c r="F21" s="50">
        <v>29</v>
      </c>
      <c r="G21" s="51">
        <v>41</v>
      </c>
      <c r="H21" s="51">
        <v>0</v>
      </c>
      <c r="I21" s="50">
        <v>0</v>
      </c>
      <c r="J21" s="50">
        <v>0</v>
      </c>
      <c r="K21" s="50">
        <v>1.5</v>
      </c>
      <c r="L21" s="50">
        <v>81</v>
      </c>
      <c r="M21" s="50">
        <v>48</v>
      </c>
      <c r="N21" s="50">
        <v>3027</v>
      </c>
      <c r="O21" s="50">
        <v>3000</v>
      </c>
      <c r="P21" s="50">
        <v>5</v>
      </c>
      <c r="Q21" s="50">
        <v>3</v>
      </c>
      <c r="R21" s="50">
        <v>18</v>
      </c>
      <c r="S21" s="50" t="s">
        <v>300</v>
      </c>
      <c r="T21" s="54">
        <v>2.7</v>
      </c>
      <c r="U21" s="53" t="s">
        <v>300</v>
      </c>
      <c r="V21" s="50">
        <v>8</v>
      </c>
      <c r="W21" s="50">
        <v>10</v>
      </c>
      <c r="X21" s="54">
        <v>32</v>
      </c>
      <c r="Y21" s="53">
        <v>630</v>
      </c>
      <c r="Z21" s="96"/>
      <c r="AA21" s="3"/>
    </row>
    <row r="22" spans="1:27" ht="10.5" customHeight="1">
      <c r="A22" s="8">
        <v>7</v>
      </c>
      <c r="B22" s="50">
        <v>44</v>
      </c>
      <c r="C22" s="50">
        <v>29</v>
      </c>
      <c r="D22" s="51">
        <v>37</v>
      </c>
      <c r="E22" s="50">
        <v>12</v>
      </c>
      <c r="F22" s="50">
        <v>30</v>
      </c>
      <c r="G22" s="51">
        <v>28</v>
      </c>
      <c r="H22" s="51">
        <v>0</v>
      </c>
      <c r="I22" s="50">
        <v>0</v>
      </c>
      <c r="J22" s="50">
        <v>0</v>
      </c>
      <c r="K22" s="54">
        <v>0.7</v>
      </c>
      <c r="L22" s="50">
        <v>83</v>
      </c>
      <c r="M22" s="50">
        <v>44</v>
      </c>
      <c r="N22" s="50">
        <v>3014</v>
      </c>
      <c r="O22" s="50">
        <v>2991</v>
      </c>
      <c r="P22" s="50">
        <v>4</v>
      </c>
      <c r="Q22" s="50">
        <v>2</v>
      </c>
      <c r="R22" s="50">
        <v>25</v>
      </c>
      <c r="S22" s="50" t="s">
        <v>295</v>
      </c>
      <c r="T22" s="50">
        <v>4.1</v>
      </c>
      <c r="U22" s="59" t="s">
        <v>295</v>
      </c>
      <c r="V22" s="50">
        <v>4</v>
      </c>
      <c r="W22" s="50">
        <v>0</v>
      </c>
      <c r="X22" s="50">
        <v>33.1</v>
      </c>
      <c r="Y22" s="53">
        <v>820</v>
      </c>
      <c r="Z22" s="96"/>
      <c r="AA22" s="3"/>
    </row>
    <row r="23" spans="1:27" ht="10.5" customHeight="1">
      <c r="A23" s="8">
        <v>8</v>
      </c>
      <c r="B23" s="50">
        <v>49</v>
      </c>
      <c r="C23" s="50">
        <v>30</v>
      </c>
      <c r="D23" s="51">
        <v>40</v>
      </c>
      <c r="E23" s="50">
        <v>15</v>
      </c>
      <c r="F23" s="50">
        <v>37</v>
      </c>
      <c r="G23" s="51">
        <v>25</v>
      </c>
      <c r="H23" s="51">
        <v>0</v>
      </c>
      <c r="I23" s="50">
        <v>0</v>
      </c>
      <c r="J23" s="50">
        <v>0</v>
      </c>
      <c r="K23" s="54">
        <v>0.1</v>
      </c>
      <c r="L23" s="50">
        <v>89</v>
      </c>
      <c r="M23" s="50">
        <v>44</v>
      </c>
      <c r="N23" s="50">
        <v>3012</v>
      </c>
      <c r="O23" s="50">
        <v>3002</v>
      </c>
      <c r="P23" s="50">
        <v>2</v>
      </c>
      <c r="Q23" s="50">
        <v>4</v>
      </c>
      <c r="R23" s="50">
        <v>23</v>
      </c>
      <c r="S23" s="50" t="s">
        <v>294</v>
      </c>
      <c r="T23" s="50">
        <v>3.6</v>
      </c>
      <c r="U23" s="53" t="s">
        <v>294</v>
      </c>
      <c r="V23" s="50">
        <v>0</v>
      </c>
      <c r="W23" s="50">
        <v>0</v>
      </c>
      <c r="X23" s="54">
        <v>33.3</v>
      </c>
      <c r="Y23" s="53">
        <v>800</v>
      </c>
      <c r="Z23" s="96"/>
      <c r="AA23" s="3"/>
    </row>
    <row r="24" spans="1:27" ht="10.5" customHeight="1">
      <c r="A24" s="8">
        <v>9</v>
      </c>
      <c r="B24" s="50">
        <v>58</v>
      </c>
      <c r="C24" s="50">
        <v>36</v>
      </c>
      <c r="D24" s="51">
        <v>47</v>
      </c>
      <c r="E24" s="50">
        <v>21</v>
      </c>
      <c r="F24" s="50">
        <v>45</v>
      </c>
      <c r="G24" s="51">
        <v>18</v>
      </c>
      <c r="H24" s="51">
        <v>0</v>
      </c>
      <c r="I24" s="50">
        <v>0</v>
      </c>
      <c r="J24" s="51">
        <v>0</v>
      </c>
      <c r="K24" s="50">
        <v>0</v>
      </c>
      <c r="L24" s="50">
        <v>92</v>
      </c>
      <c r="M24" s="50">
        <v>44</v>
      </c>
      <c r="N24" s="50">
        <v>3005</v>
      </c>
      <c r="O24" s="50">
        <v>2988</v>
      </c>
      <c r="P24" s="50">
        <v>1</v>
      </c>
      <c r="Q24" s="50">
        <v>8</v>
      </c>
      <c r="R24" s="50">
        <v>26</v>
      </c>
      <c r="S24" s="50" t="s">
        <v>295</v>
      </c>
      <c r="T24" s="50">
        <v>4.8</v>
      </c>
      <c r="U24" s="53" t="s">
        <v>299</v>
      </c>
      <c r="V24" s="50">
        <v>10</v>
      </c>
      <c r="W24" s="60">
        <v>9</v>
      </c>
      <c r="X24" s="54">
        <v>34.2</v>
      </c>
      <c r="Y24" s="53">
        <v>940</v>
      </c>
      <c r="Z24" s="96" t="s">
        <v>370</v>
      </c>
      <c r="AA24" s="3"/>
    </row>
    <row r="25" spans="1:27" ht="10.5" customHeight="1">
      <c r="A25" s="8">
        <v>10</v>
      </c>
      <c r="B25" s="50">
        <v>67</v>
      </c>
      <c r="C25" s="50">
        <v>38</v>
      </c>
      <c r="D25" s="51">
        <v>53</v>
      </c>
      <c r="E25" s="50">
        <v>25</v>
      </c>
      <c r="F25" s="50">
        <v>43</v>
      </c>
      <c r="G25" s="51">
        <v>12</v>
      </c>
      <c r="H25" s="51">
        <v>0</v>
      </c>
      <c r="I25" s="51">
        <v>0</v>
      </c>
      <c r="J25" s="50">
        <v>0</v>
      </c>
      <c r="K25" s="50">
        <v>0</v>
      </c>
      <c r="L25" s="50">
        <v>78</v>
      </c>
      <c r="M25" s="50">
        <v>28</v>
      </c>
      <c r="N25" s="50">
        <v>3013</v>
      </c>
      <c r="O25" s="50">
        <v>2979</v>
      </c>
      <c r="P25" s="50">
        <v>2</v>
      </c>
      <c r="Q25" s="50">
        <v>7</v>
      </c>
      <c r="R25" s="50">
        <v>23</v>
      </c>
      <c r="S25" s="50" t="s">
        <v>294</v>
      </c>
      <c r="T25" s="54">
        <v>4.4</v>
      </c>
      <c r="U25" s="53" t="s">
        <v>300</v>
      </c>
      <c r="V25" s="50">
        <v>0</v>
      </c>
      <c r="W25" s="50">
        <v>0</v>
      </c>
      <c r="X25" s="50">
        <v>39.4</v>
      </c>
      <c r="Y25" s="53">
        <v>640</v>
      </c>
      <c r="Z25" s="96"/>
      <c r="AA25" s="3"/>
    </row>
    <row r="26" spans="1:27" ht="10.5" customHeight="1">
      <c r="A26" s="8">
        <v>11</v>
      </c>
      <c r="B26" s="50">
        <v>58</v>
      </c>
      <c r="C26" s="50">
        <v>30</v>
      </c>
      <c r="D26" s="51">
        <v>44</v>
      </c>
      <c r="E26" s="50">
        <v>14</v>
      </c>
      <c r="F26" s="50">
        <v>47</v>
      </c>
      <c r="G26" s="51">
        <v>21</v>
      </c>
      <c r="H26" s="51">
        <v>0</v>
      </c>
      <c r="I26" s="50">
        <v>0</v>
      </c>
      <c r="J26" s="50">
        <v>0</v>
      </c>
      <c r="K26" s="50">
        <v>0</v>
      </c>
      <c r="L26" s="50">
        <v>80</v>
      </c>
      <c r="M26" s="50">
        <v>34</v>
      </c>
      <c r="N26" s="50">
        <v>3031</v>
      </c>
      <c r="O26" s="50">
        <v>3013</v>
      </c>
      <c r="P26" s="50" t="s">
        <v>10</v>
      </c>
      <c r="Q26" s="50">
        <v>3</v>
      </c>
      <c r="R26" s="50">
        <v>13</v>
      </c>
      <c r="S26" s="50" t="s">
        <v>99</v>
      </c>
      <c r="T26" s="54">
        <v>2.2</v>
      </c>
      <c r="U26" s="53" t="s">
        <v>296</v>
      </c>
      <c r="V26" s="50">
        <v>0</v>
      </c>
      <c r="W26" s="50">
        <v>8</v>
      </c>
      <c r="X26" s="50">
        <v>42.6</v>
      </c>
      <c r="Y26" s="53">
        <v>650</v>
      </c>
      <c r="Z26" s="96"/>
      <c r="AA26" s="3"/>
    </row>
    <row r="27" spans="1:27" ht="10.5" customHeight="1">
      <c r="A27" s="8">
        <v>12</v>
      </c>
      <c r="B27" s="50">
        <v>61</v>
      </c>
      <c r="C27" s="50">
        <v>43</v>
      </c>
      <c r="D27" s="51">
        <v>52</v>
      </c>
      <c r="E27" s="50">
        <v>22</v>
      </c>
      <c r="F27" s="50">
        <v>55</v>
      </c>
      <c r="G27" s="51">
        <v>13</v>
      </c>
      <c r="H27" s="51">
        <v>0</v>
      </c>
      <c r="I27" s="50">
        <v>0</v>
      </c>
      <c r="J27" s="50">
        <v>0</v>
      </c>
      <c r="K27" s="50">
        <v>0</v>
      </c>
      <c r="L27" s="50">
        <v>75</v>
      </c>
      <c r="M27" s="50">
        <v>56</v>
      </c>
      <c r="N27" s="50">
        <v>3029</v>
      </c>
      <c r="O27" s="50">
        <v>3005</v>
      </c>
      <c r="P27" s="50">
        <v>5</v>
      </c>
      <c r="Q27" s="50">
        <v>10</v>
      </c>
      <c r="R27" s="50">
        <v>30</v>
      </c>
      <c r="S27" s="50" t="s">
        <v>111</v>
      </c>
      <c r="T27" s="50">
        <v>8.8</v>
      </c>
      <c r="U27" s="53" t="s">
        <v>111</v>
      </c>
      <c r="V27" s="50">
        <v>9</v>
      </c>
      <c r="W27" s="50">
        <v>10</v>
      </c>
      <c r="X27" s="50">
        <v>44.4</v>
      </c>
      <c r="Y27" s="53">
        <v>640</v>
      </c>
      <c r="Z27" s="96"/>
      <c r="AA27" s="3"/>
    </row>
    <row r="28" spans="1:27" ht="10.5" customHeight="1">
      <c r="A28" s="8">
        <v>13</v>
      </c>
      <c r="B28" s="50">
        <v>62</v>
      </c>
      <c r="C28" s="50">
        <v>42</v>
      </c>
      <c r="D28" s="51">
        <v>52</v>
      </c>
      <c r="E28" s="50">
        <v>21</v>
      </c>
      <c r="F28" s="50">
        <v>42</v>
      </c>
      <c r="G28" s="51">
        <v>13</v>
      </c>
      <c r="H28" s="51">
        <v>0</v>
      </c>
      <c r="I28" s="50">
        <v>0</v>
      </c>
      <c r="J28" s="50">
        <v>0</v>
      </c>
      <c r="K28" s="50">
        <v>0</v>
      </c>
      <c r="L28" s="50">
        <v>79</v>
      </c>
      <c r="M28" s="50">
        <v>49</v>
      </c>
      <c r="N28" s="50">
        <v>3017</v>
      </c>
      <c r="O28" s="50">
        <v>3000</v>
      </c>
      <c r="P28" s="50">
        <v>4</v>
      </c>
      <c r="Q28" s="50">
        <v>7</v>
      </c>
      <c r="R28" s="50">
        <v>25</v>
      </c>
      <c r="S28" s="50" t="s">
        <v>297</v>
      </c>
      <c r="T28" s="50">
        <v>5.3</v>
      </c>
      <c r="U28" s="53" t="s">
        <v>294</v>
      </c>
      <c r="V28" s="50">
        <v>8</v>
      </c>
      <c r="W28" s="50">
        <v>5</v>
      </c>
      <c r="X28" s="54">
        <v>49.1</v>
      </c>
      <c r="Y28" s="53">
        <v>670</v>
      </c>
      <c r="Z28" s="96"/>
      <c r="AA28" s="3"/>
    </row>
    <row r="29" spans="1:27" ht="10.5" customHeight="1">
      <c r="A29" s="8">
        <v>14</v>
      </c>
      <c r="B29" s="50">
        <v>62</v>
      </c>
      <c r="C29" s="50">
        <v>34</v>
      </c>
      <c r="D29" s="51">
        <v>48</v>
      </c>
      <c r="E29" s="50">
        <v>15</v>
      </c>
      <c r="F29" s="50">
        <v>48</v>
      </c>
      <c r="G29" s="51">
        <v>17</v>
      </c>
      <c r="H29" s="51">
        <v>0</v>
      </c>
      <c r="I29" s="50">
        <v>0</v>
      </c>
      <c r="J29" s="50">
        <v>0</v>
      </c>
      <c r="K29" s="50">
        <v>0</v>
      </c>
      <c r="L29" s="50">
        <v>93</v>
      </c>
      <c r="M29" s="50">
        <v>35</v>
      </c>
      <c r="N29" s="50">
        <v>3019</v>
      </c>
      <c r="O29" s="50">
        <v>3010</v>
      </c>
      <c r="P29" s="50" t="s">
        <v>10</v>
      </c>
      <c r="Q29" s="50">
        <v>3</v>
      </c>
      <c r="R29" s="50">
        <v>16</v>
      </c>
      <c r="S29" s="50" t="s">
        <v>99</v>
      </c>
      <c r="T29" s="54">
        <v>2.5</v>
      </c>
      <c r="U29" s="53" t="s">
        <v>75</v>
      </c>
      <c r="V29" s="50">
        <v>0</v>
      </c>
      <c r="W29" s="50">
        <v>0</v>
      </c>
      <c r="X29" s="54">
        <v>49.5</v>
      </c>
      <c r="Y29" s="53">
        <v>660</v>
      </c>
      <c r="Z29" s="96"/>
      <c r="AA29" s="3"/>
    </row>
    <row r="30" spans="1:27" ht="10.5" customHeight="1">
      <c r="A30" s="8">
        <v>15</v>
      </c>
      <c r="B30" s="52">
        <v>70</v>
      </c>
      <c r="C30" s="50">
        <v>46</v>
      </c>
      <c r="D30" s="51">
        <v>58</v>
      </c>
      <c r="E30" s="50">
        <v>26</v>
      </c>
      <c r="F30" s="50">
        <v>61</v>
      </c>
      <c r="G30" s="51">
        <v>7</v>
      </c>
      <c r="H30" s="51">
        <v>0</v>
      </c>
      <c r="I30" s="51">
        <v>0</v>
      </c>
      <c r="J30" s="50">
        <v>0</v>
      </c>
      <c r="K30" s="50">
        <v>0</v>
      </c>
      <c r="L30" s="50">
        <v>64</v>
      </c>
      <c r="M30" s="50">
        <v>32</v>
      </c>
      <c r="N30" s="50">
        <v>3012</v>
      </c>
      <c r="O30" s="50">
        <v>2980</v>
      </c>
      <c r="P30" s="50">
        <v>9</v>
      </c>
      <c r="Q30" s="50">
        <v>7</v>
      </c>
      <c r="R30" s="50">
        <v>28</v>
      </c>
      <c r="S30" s="50" t="s">
        <v>111</v>
      </c>
      <c r="T30" s="54">
        <v>5.4</v>
      </c>
      <c r="U30" s="50" t="s">
        <v>299</v>
      </c>
      <c r="V30" s="50">
        <v>10</v>
      </c>
      <c r="W30" s="50">
        <v>10</v>
      </c>
      <c r="X30" s="54">
        <v>49.3</v>
      </c>
      <c r="Y30" s="53">
        <v>680</v>
      </c>
      <c r="Z30" s="96" t="s">
        <v>375</v>
      </c>
      <c r="AA30" s="3"/>
    </row>
    <row r="31" spans="1:27" ht="10.5" customHeight="1">
      <c r="A31" s="8">
        <v>16</v>
      </c>
      <c r="B31" s="50">
        <v>62</v>
      </c>
      <c r="C31" s="50">
        <v>38</v>
      </c>
      <c r="D31" s="51">
        <v>50</v>
      </c>
      <c r="E31" s="50">
        <v>18</v>
      </c>
      <c r="F31" s="50">
        <v>38</v>
      </c>
      <c r="G31" s="51">
        <v>15</v>
      </c>
      <c r="H31" s="51">
        <v>0</v>
      </c>
      <c r="I31" s="50" t="s">
        <v>18</v>
      </c>
      <c r="J31" s="50">
        <v>0</v>
      </c>
      <c r="K31" s="50">
        <v>0</v>
      </c>
      <c r="L31" s="50">
        <v>84</v>
      </c>
      <c r="M31" s="50">
        <v>39</v>
      </c>
      <c r="N31" s="50">
        <v>3029</v>
      </c>
      <c r="O31" s="50">
        <v>2973</v>
      </c>
      <c r="P31" s="50">
        <v>5</v>
      </c>
      <c r="Q31" s="50">
        <v>12</v>
      </c>
      <c r="R31" s="50">
        <v>32</v>
      </c>
      <c r="S31" s="50" t="s">
        <v>23</v>
      </c>
      <c r="T31" s="50">
        <v>4.9</v>
      </c>
      <c r="U31" s="53" t="s">
        <v>99</v>
      </c>
      <c r="V31" s="50">
        <v>10</v>
      </c>
      <c r="W31" s="50">
        <v>10</v>
      </c>
      <c r="X31" s="50">
        <v>45.3</v>
      </c>
      <c r="Y31" s="53">
        <v>410</v>
      </c>
      <c r="Z31" s="96"/>
      <c r="AA31" s="3"/>
    </row>
    <row r="32" spans="1:27" ht="10.5" customHeight="1">
      <c r="A32" s="8">
        <v>17</v>
      </c>
      <c r="B32" s="50">
        <v>46</v>
      </c>
      <c r="C32" s="60">
        <v>26</v>
      </c>
      <c r="D32" s="51">
        <v>36</v>
      </c>
      <c r="E32" s="50">
        <v>3</v>
      </c>
      <c r="F32" s="50">
        <v>33</v>
      </c>
      <c r="G32" s="51">
        <v>29</v>
      </c>
      <c r="H32" s="51">
        <v>0</v>
      </c>
      <c r="I32" s="60">
        <v>0</v>
      </c>
      <c r="J32" s="60">
        <v>0</v>
      </c>
      <c r="K32" s="60">
        <v>0</v>
      </c>
      <c r="L32" s="50">
        <v>57</v>
      </c>
      <c r="M32" s="50">
        <v>24</v>
      </c>
      <c r="N32" s="60">
        <v>3048</v>
      </c>
      <c r="O32" s="60">
        <v>3028</v>
      </c>
      <c r="P32" s="60">
        <v>2</v>
      </c>
      <c r="Q32" s="60">
        <v>4</v>
      </c>
      <c r="R32" s="60">
        <v>21</v>
      </c>
      <c r="S32" s="60" t="s">
        <v>99</v>
      </c>
      <c r="T32" s="60">
        <v>3.4</v>
      </c>
      <c r="U32" s="61" t="s">
        <v>295</v>
      </c>
      <c r="V32" s="60">
        <v>0</v>
      </c>
      <c r="W32" s="60">
        <v>4</v>
      </c>
      <c r="X32" s="62">
        <v>44.6</v>
      </c>
      <c r="Y32" s="61">
        <v>710</v>
      </c>
      <c r="Z32" s="96"/>
      <c r="AA32" s="3"/>
    </row>
    <row r="33" spans="1:29" ht="10.5" customHeight="1">
      <c r="A33" s="8">
        <v>18</v>
      </c>
      <c r="B33" s="50">
        <v>46</v>
      </c>
      <c r="C33" s="60">
        <v>29</v>
      </c>
      <c r="D33" s="51">
        <v>38</v>
      </c>
      <c r="E33" s="50">
        <v>5</v>
      </c>
      <c r="F33" s="50">
        <v>42</v>
      </c>
      <c r="G33" s="51">
        <v>27</v>
      </c>
      <c r="H33" s="51">
        <v>0</v>
      </c>
      <c r="I33" s="60">
        <v>0</v>
      </c>
      <c r="J33" s="60">
        <v>0</v>
      </c>
      <c r="K33" s="60">
        <v>0</v>
      </c>
      <c r="L33" s="50">
        <v>63</v>
      </c>
      <c r="M33" s="50">
        <v>28</v>
      </c>
      <c r="N33" s="60">
        <v>3034</v>
      </c>
      <c r="O33" s="60">
        <v>3019</v>
      </c>
      <c r="P33" s="60" t="s">
        <v>10</v>
      </c>
      <c r="Q33" s="60">
        <v>2</v>
      </c>
      <c r="R33" s="60">
        <v>11</v>
      </c>
      <c r="S33" s="60" t="s">
        <v>112</v>
      </c>
      <c r="T33" s="60">
        <v>1.3</v>
      </c>
      <c r="U33" s="61" t="s">
        <v>299</v>
      </c>
      <c r="V33" s="60">
        <v>10</v>
      </c>
      <c r="W33" s="60">
        <v>10</v>
      </c>
      <c r="X33" s="60">
        <v>40.3</v>
      </c>
      <c r="Y33" s="61">
        <v>410</v>
      </c>
      <c r="Z33" s="96"/>
      <c r="AA33" s="42"/>
      <c r="AB33" s="43"/>
      <c r="AC33" s="43"/>
    </row>
    <row r="34" spans="1:27" ht="10.5" customHeight="1">
      <c r="A34" s="8">
        <v>19</v>
      </c>
      <c r="B34" s="50">
        <v>51</v>
      </c>
      <c r="C34" s="60">
        <v>37</v>
      </c>
      <c r="D34" s="51">
        <v>44</v>
      </c>
      <c r="E34" s="50">
        <v>10</v>
      </c>
      <c r="F34" s="50">
        <v>43</v>
      </c>
      <c r="G34" s="51">
        <v>21</v>
      </c>
      <c r="H34" s="51">
        <v>0</v>
      </c>
      <c r="I34" s="60">
        <v>0</v>
      </c>
      <c r="J34" s="60">
        <v>0</v>
      </c>
      <c r="K34" s="60">
        <v>0</v>
      </c>
      <c r="L34" s="50">
        <v>72</v>
      </c>
      <c r="M34" s="50">
        <v>37</v>
      </c>
      <c r="N34" s="60">
        <v>3022</v>
      </c>
      <c r="O34" s="60">
        <v>2995</v>
      </c>
      <c r="P34" s="60">
        <v>2</v>
      </c>
      <c r="Q34" s="60">
        <v>8</v>
      </c>
      <c r="R34" s="60">
        <v>25</v>
      </c>
      <c r="S34" s="60" t="s">
        <v>300</v>
      </c>
      <c r="T34" s="62">
        <v>5.4</v>
      </c>
      <c r="U34" s="61" t="s">
        <v>111</v>
      </c>
      <c r="V34" s="60">
        <v>10</v>
      </c>
      <c r="W34" s="60">
        <v>10</v>
      </c>
      <c r="X34" s="62">
        <v>42.4</v>
      </c>
      <c r="Y34" s="61">
        <v>720</v>
      </c>
      <c r="Z34" s="96"/>
      <c r="AA34" s="3"/>
    </row>
    <row r="35" spans="1:27" ht="10.5" customHeight="1">
      <c r="A35" s="8">
        <v>20</v>
      </c>
      <c r="B35" s="50">
        <v>54</v>
      </c>
      <c r="C35" s="63">
        <v>34</v>
      </c>
      <c r="D35" s="51">
        <v>44</v>
      </c>
      <c r="E35" s="50">
        <v>11</v>
      </c>
      <c r="F35" s="50">
        <v>41</v>
      </c>
      <c r="G35" s="51">
        <v>21</v>
      </c>
      <c r="H35" s="51">
        <v>0</v>
      </c>
      <c r="I35" s="60" t="s">
        <v>18</v>
      </c>
      <c r="J35" s="60">
        <v>0</v>
      </c>
      <c r="K35" s="60">
        <v>0</v>
      </c>
      <c r="L35" s="50">
        <v>94</v>
      </c>
      <c r="M35" s="50">
        <v>52</v>
      </c>
      <c r="N35" s="60">
        <v>3006</v>
      </c>
      <c r="O35" s="60">
        <v>2986</v>
      </c>
      <c r="P35" s="50">
        <v>2</v>
      </c>
      <c r="Q35" s="50">
        <v>4</v>
      </c>
      <c r="R35" s="60">
        <v>23</v>
      </c>
      <c r="S35" s="60" t="s">
        <v>23</v>
      </c>
      <c r="T35" s="62">
        <v>4.4</v>
      </c>
      <c r="U35" s="61" t="s">
        <v>294</v>
      </c>
      <c r="V35" s="60">
        <v>1</v>
      </c>
      <c r="W35" s="60">
        <v>10</v>
      </c>
      <c r="X35" s="62">
        <v>44.6</v>
      </c>
      <c r="Y35" s="61">
        <v>720</v>
      </c>
      <c r="Z35" s="96"/>
      <c r="AA35" s="3"/>
    </row>
    <row r="36" spans="1:27" ht="10.5" customHeight="1">
      <c r="A36" s="8">
        <v>21</v>
      </c>
      <c r="B36" s="50">
        <v>41</v>
      </c>
      <c r="C36" s="60">
        <v>26</v>
      </c>
      <c r="D36" s="51">
        <v>34</v>
      </c>
      <c r="E36" s="50">
        <v>1</v>
      </c>
      <c r="F36" s="50">
        <v>32</v>
      </c>
      <c r="G36" s="51">
        <v>31</v>
      </c>
      <c r="H36" s="51">
        <v>0</v>
      </c>
      <c r="I36" s="60">
        <v>0</v>
      </c>
      <c r="J36" s="61">
        <v>0</v>
      </c>
      <c r="K36" s="60">
        <v>0</v>
      </c>
      <c r="L36" s="50">
        <v>88</v>
      </c>
      <c r="M36" s="50">
        <v>26</v>
      </c>
      <c r="N36" s="60">
        <v>3031</v>
      </c>
      <c r="O36" s="60">
        <v>3005</v>
      </c>
      <c r="P36" s="60">
        <v>4</v>
      </c>
      <c r="Q36" s="60">
        <v>1</v>
      </c>
      <c r="R36" s="60">
        <v>21</v>
      </c>
      <c r="S36" s="60" t="s">
        <v>99</v>
      </c>
      <c r="T36" s="62">
        <v>4.5</v>
      </c>
      <c r="U36" s="61" t="s">
        <v>99</v>
      </c>
      <c r="V36" s="60">
        <v>5</v>
      </c>
      <c r="W36" s="60">
        <v>10</v>
      </c>
      <c r="X36" s="60">
        <v>40.5</v>
      </c>
      <c r="Y36" s="61">
        <v>950</v>
      </c>
      <c r="Z36" s="96"/>
      <c r="AA36" s="3"/>
    </row>
    <row r="37" spans="1:27" ht="10.5" customHeight="1">
      <c r="A37" s="8">
        <v>22</v>
      </c>
      <c r="B37" s="50">
        <v>36</v>
      </c>
      <c r="C37" s="60">
        <v>29</v>
      </c>
      <c r="D37" s="51">
        <v>33</v>
      </c>
      <c r="E37" s="50">
        <v>-1</v>
      </c>
      <c r="F37" s="50">
        <v>31</v>
      </c>
      <c r="G37" s="51">
        <v>32</v>
      </c>
      <c r="H37" s="51">
        <v>0</v>
      </c>
      <c r="I37" s="60">
        <v>0.08</v>
      </c>
      <c r="J37" s="60">
        <v>0.9</v>
      </c>
      <c r="K37" s="60">
        <v>1</v>
      </c>
      <c r="L37" s="50">
        <v>97</v>
      </c>
      <c r="M37" s="50">
        <v>42</v>
      </c>
      <c r="N37" s="60">
        <v>3031</v>
      </c>
      <c r="O37" s="60">
        <v>3019</v>
      </c>
      <c r="P37" s="60">
        <v>6</v>
      </c>
      <c r="Q37" s="60">
        <v>2</v>
      </c>
      <c r="R37" s="60">
        <v>17</v>
      </c>
      <c r="S37" s="60" t="s">
        <v>19</v>
      </c>
      <c r="T37" s="62">
        <v>4</v>
      </c>
      <c r="U37" s="61" t="s">
        <v>19</v>
      </c>
      <c r="V37" s="60">
        <v>10</v>
      </c>
      <c r="W37" s="60">
        <v>10</v>
      </c>
      <c r="X37" s="62">
        <v>36</v>
      </c>
      <c r="Y37" s="61">
        <v>190</v>
      </c>
      <c r="Z37" s="96" t="s">
        <v>376</v>
      </c>
      <c r="AA37" s="3"/>
    </row>
    <row r="38" spans="1:27" ht="10.5" customHeight="1">
      <c r="A38" s="8">
        <v>23</v>
      </c>
      <c r="B38" s="50">
        <v>34</v>
      </c>
      <c r="C38" s="60">
        <v>30</v>
      </c>
      <c r="D38" s="51">
        <v>32</v>
      </c>
      <c r="E38" s="50">
        <v>-3</v>
      </c>
      <c r="F38" s="50">
        <v>32</v>
      </c>
      <c r="G38" s="51">
        <v>33</v>
      </c>
      <c r="H38" s="51">
        <v>0</v>
      </c>
      <c r="I38" s="64">
        <v>0.14</v>
      </c>
      <c r="J38" s="62">
        <v>1.4</v>
      </c>
      <c r="K38" s="60">
        <v>1</v>
      </c>
      <c r="L38" s="50">
        <v>100</v>
      </c>
      <c r="M38" s="50">
        <v>82</v>
      </c>
      <c r="N38" s="60">
        <v>3028</v>
      </c>
      <c r="O38" s="60">
        <v>3020</v>
      </c>
      <c r="P38" s="50">
        <v>5</v>
      </c>
      <c r="Q38" s="60">
        <v>2</v>
      </c>
      <c r="R38" s="60">
        <v>15</v>
      </c>
      <c r="S38" s="60" t="s">
        <v>111</v>
      </c>
      <c r="T38" s="60">
        <v>3.7</v>
      </c>
      <c r="U38" s="61" t="s">
        <v>112</v>
      </c>
      <c r="V38" s="60">
        <v>10</v>
      </c>
      <c r="W38" s="60">
        <v>10</v>
      </c>
      <c r="X38" s="62">
        <v>34.9</v>
      </c>
      <c r="Y38" s="61">
        <v>220</v>
      </c>
      <c r="Z38" s="96" t="s">
        <v>376</v>
      </c>
      <c r="AA38" s="3"/>
    </row>
    <row r="39" spans="1:27" ht="10.5" customHeight="1">
      <c r="A39" s="8">
        <v>24</v>
      </c>
      <c r="B39" s="50">
        <v>42</v>
      </c>
      <c r="C39" s="65">
        <v>26</v>
      </c>
      <c r="D39" s="51">
        <v>34</v>
      </c>
      <c r="E39" s="50">
        <v>-1</v>
      </c>
      <c r="F39" s="50">
        <v>32</v>
      </c>
      <c r="G39" s="51">
        <v>31</v>
      </c>
      <c r="H39" s="51">
        <v>0</v>
      </c>
      <c r="I39" s="60">
        <v>0.12</v>
      </c>
      <c r="J39" s="60">
        <v>1.3</v>
      </c>
      <c r="K39" s="60">
        <v>1</v>
      </c>
      <c r="L39" s="50">
        <v>98</v>
      </c>
      <c r="M39" s="50">
        <v>59</v>
      </c>
      <c r="N39" s="60">
        <v>3023</v>
      </c>
      <c r="O39" s="60">
        <v>2990</v>
      </c>
      <c r="P39" s="50">
        <v>2</v>
      </c>
      <c r="Q39" s="60">
        <v>5</v>
      </c>
      <c r="R39" s="60">
        <v>25</v>
      </c>
      <c r="S39" s="60" t="s">
        <v>112</v>
      </c>
      <c r="T39" s="60">
        <v>5.4</v>
      </c>
      <c r="U39" s="61" t="s">
        <v>112</v>
      </c>
      <c r="V39" s="60">
        <v>7</v>
      </c>
      <c r="W39" s="60">
        <v>10</v>
      </c>
      <c r="X39" s="60">
        <v>38.5</v>
      </c>
      <c r="Y39" s="61">
        <v>930</v>
      </c>
      <c r="Z39" s="96"/>
      <c r="AA39" s="3"/>
    </row>
    <row r="40" spans="1:27" ht="10.5" customHeight="1">
      <c r="A40" s="8">
        <v>25</v>
      </c>
      <c r="B40" s="50">
        <v>39</v>
      </c>
      <c r="C40" s="60">
        <v>32</v>
      </c>
      <c r="D40" s="51">
        <v>36</v>
      </c>
      <c r="E40" s="50">
        <v>1</v>
      </c>
      <c r="F40" s="50">
        <v>35</v>
      </c>
      <c r="G40" s="51">
        <v>29</v>
      </c>
      <c r="H40" s="51">
        <v>0</v>
      </c>
      <c r="I40" s="60" t="s">
        <v>18</v>
      </c>
      <c r="J40" s="60" t="s">
        <v>18</v>
      </c>
      <c r="K40" s="60" t="s">
        <v>18</v>
      </c>
      <c r="L40" s="50">
        <v>100</v>
      </c>
      <c r="M40" s="50">
        <v>63</v>
      </c>
      <c r="N40" s="60">
        <v>3005</v>
      </c>
      <c r="O40" s="60">
        <v>2975</v>
      </c>
      <c r="P40" s="60">
        <v>4</v>
      </c>
      <c r="Q40" s="60">
        <v>4</v>
      </c>
      <c r="R40" s="60">
        <v>35</v>
      </c>
      <c r="S40" s="60" t="s">
        <v>294</v>
      </c>
      <c r="T40" s="60">
        <v>6.1</v>
      </c>
      <c r="U40" s="60" t="s">
        <v>294</v>
      </c>
      <c r="V40" s="60">
        <v>10</v>
      </c>
      <c r="W40" s="60">
        <v>10</v>
      </c>
      <c r="X40" s="60">
        <v>36.5</v>
      </c>
      <c r="Y40" s="61">
        <v>820</v>
      </c>
      <c r="Z40" s="96" t="s">
        <v>308</v>
      </c>
      <c r="AA40" s="3"/>
    </row>
    <row r="41" spans="1:27" ht="10.5" customHeight="1">
      <c r="A41" s="8">
        <v>26</v>
      </c>
      <c r="B41" s="50">
        <v>37</v>
      </c>
      <c r="C41" s="60">
        <v>26</v>
      </c>
      <c r="D41" s="51">
        <v>32</v>
      </c>
      <c r="E41" s="50">
        <v>-3</v>
      </c>
      <c r="F41" s="50">
        <v>26</v>
      </c>
      <c r="G41" s="51">
        <v>33</v>
      </c>
      <c r="H41" s="51">
        <v>0</v>
      </c>
      <c r="I41" s="61">
        <v>0</v>
      </c>
      <c r="J41" s="60">
        <v>0</v>
      </c>
      <c r="K41" s="60">
        <v>0</v>
      </c>
      <c r="L41" s="50">
        <v>77</v>
      </c>
      <c r="M41" s="50">
        <v>39</v>
      </c>
      <c r="N41" s="60">
        <v>3021</v>
      </c>
      <c r="O41" s="60">
        <v>3002</v>
      </c>
      <c r="P41" s="60">
        <v>3</v>
      </c>
      <c r="Q41" s="60">
        <v>4</v>
      </c>
      <c r="R41" s="60">
        <v>21</v>
      </c>
      <c r="S41" s="60" t="s">
        <v>75</v>
      </c>
      <c r="T41" s="62">
        <v>4.3</v>
      </c>
      <c r="U41" s="60" t="s">
        <v>293</v>
      </c>
      <c r="V41" s="60">
        <v>10</v>
      </c>
      <c r="W41" s="50">
        <v>0</v>
      </c>
      <c r="X41" s="50">
        <v>37.8</v>
      </c>
      <c r="Y41" s="53">
        <v>1000</v>
      </c>
      <c r="Z41" s="96"/>
      <c r="AA41" s="3"/>
    </row>
    <row r="42" spans="1:27" ht="10.5" customHeight="1">
      <c r="A42" s="8">
        <v>27</v>
      </c>
      <c r="B42" s="50">
        <v>38</v>
      </c>
      <c r="C42" s="60">
        <v>18</v>
      </c>
      <c r="D42" s="51">
        <v>28</v>
      </c>
      <c r="E42" s="50">
        <v>-9</v>
      </c>
      <c r="F42" s="50">
        <v>28</v>
      </c>
      <c r="G42" s="51">
        <v>37</v>
      </c>
      <c r="H42" s="51">
        <v>0</v>
      </c>
      <c r="I42" s="61">
        <v>0</v>
      </c>
      <c r="J42" s="60">
        <v>0</v>
      </c>
      <c r="K42" s="60">
        <v>0</v>
      </c>
      <c r="L42" s="50">
        <v>64</v>
      </c>
      <c r="M42" s="50">
        <v>25</v>
      </c>
      <c r="N42" s="60">
        <v>3027</v>
      </c>
      <c r="O42" s="60">
        <v>3012</v>
      </c>
      <c r="P42" s="60">
        <v>2</v>
      </c>
      <c r="Q42" s="60">
        <v>2</v>
      </c>
      <c r="R42" s="60">
        <v>12</v>
      </c>
      <c r="S42" s="60" t="s">
        <v>99</v>
      </c>
      <c r="T42" s="60">
        <v>2.8</v>
      </c>
      <c r="U42" s="61" t="s">
        <v>99</v>
      </c>
      <c r="V42" s="60">
        <v>0</v>
      </c>
      <c r="W42" s="60">
        <v>9</v>
      </c>
      <c r="X42" s="62">
        <v>39.6</v>
      </c>
      <c r="Y42" s="61">
        <v>760</v>
      </c>
      <c r="Z42" s="96"/>
      <c r="AA42" s="3"/>
    </row>
    <row r="43" spans="1:27" ht="10.5" customHeight="1">
      <c r="A43" s="8">
        <v>28</v>
      </c>
      <c r="B43" s="60">
        <v>42</v>
      </c>
      <c r="C43" s="60">
        <v>22</v>
      </c>
      <c r="D43" s="31">
        <v>32</v>
      </c>
      <c r="E43" s="31">
        <v>-7</v>
      </c>
      <c r="F43" s="31">
        <v>37</v>
      </c>
      <c r="G43" s="31">
        <v>33</v>
      </c>
      <c r="H43" s="31">
        <v>0</v>
      </c>
      <c r="I43" s="31">
        <v>0</v>
      </c>
      <c r="J43" s="31">
        <v>0</v>
      </c>
      <c r="K43" s="31">
        <v>0</v>
      </c>
      <c r="L43" s="31">
        <v>67</v>
      </c>
      <c r="M43" s="31">
        <v>35</v>
      </c>
      <c r="N43" s="31">
        <v>3025</v>
      </c>
      <c r="O43" s="31">
        <v>2993</v>
      </c>
      <c r="P43" s="31">
        <v>2</v>
      </c>
      <c r="Q43" s="31">
        <v>9</v>
      </c>
      <c r="R43" s="31">
        <v>26</v>
      </c>
      <c r="S43" s="31" t="s">
        <v>112</v>
      </c>
      <c r="T43" s="31">
        <v>5.6</v>
      </c>
      <c r="U43" s="31" t="s">
        <v>112</v>
      </c>
      <c r="V43" s="31">
        <v>1</v>
      </c>
      <c r="W43" s="31">
        <v>4</v>
      </c>
      <c r="X43" s="31">
        <v>41.4</v>
      </c>
      <c r="Y43" s="31">
        <v>720</v>
      </c>
      <c r="Z43" s="96"/>
      <c r="AA43" s="3"/>
    </row>
    <row r="44" spans="1:27" ht="10.5" customHeight="1">
      <c r="A44" s="8">
        <v>29</v>
      </c>
      <c r="B44" s="50">
        <v>54</v>
      </c>
      <c r="C44" s="60">
        <v>34</v>
      </c>
      <c r="D44" s="51">
        <v>44</v>
      </c>
      <c r="E44" s="50">
        <v>6</v>
      </c>
      <c r="F44" s="50">
        <v>44</v>
      </c>
      <c r="G44" s="51">
        <v>21</v>
      </c>
      <c r="H44" s="51">
        <v>0</v>
      </c>
      <c r="I44" s="191">
        <v>0.25</v>
      </c>
      <c r="J44" s="60">
        <v>0</v>
      </c>
      <c r="K44" s="60">
        <v>0</v>
      </c>
      <c r="L44" s="50">
        <v>97</v>
      </c>
      <c r="M44" s="50">
        <v>40</v>
      </c>
      <c r="N44" s="60">
        <v>2997</v>
      </c>
      <c r="O44" s="115">
        <v>2954</v>
      </c>
      <c r="P44" s="60">
        <v>7</v>
      </c>
      <c r="Q44" s="60">
        <v>17</v>
      </c>
      <c r="R44" s="115">
        <v>35</v>
      </c>
      <c r="S44" s="115" t="s">
        <v>293</v>
      </c>
      <c r="T44" s="61">
        <v>7.7</v>
      </c>
      <c r="U44" s="60" t="s">
        <v>111</v>
      </c>
      <c r="V44" s="50">
        <v>10</v>
      </c>
      <c r="W44" s="50">
        <v>0</v>
      </c>
      <c r="X44" s="50">
        <v>43.5</v>
      </c>
      <c r="Y44" s="120">
        <v>1100</v>
      </c>
      <c r="Z44" s="96"/>
      <c r="AA44" s="3"/>
    </row>
    <row r="45" spans="1:27" ht="10.5" customHeight="1">
      <c r="A45" s="8">
        <v>30</v>
      </c>
      <c r="B45" s="50">
        <v>58</v>
      </c>
      <c r="C45" s="60">
        <v>37</v>
      </c>
      <c r="D45" s="51">
        <v>48</v>
      </c>
      <c r="E45" s="50">
        <v>9</v>
      </c>
      <c r="F45" s="50">
        <v>40</v>
      </c>
      <c r="G45" s="51">
        <v>17</v>
      </c>
      <c r="H45" s="51">
        <v>0</v>
      </c>
      <c r="I45" s="66" t="s">
        <v>18</v>
      </c>
      <c r="J45" s="66">
        <v>0</v>
      </c>
      <c r="K45" s="60">
        <v>0</v>
      </c>
      <c r="L45" s="50">
        <v>90</v>
      </c>
      <c r="M45" s="50">
        <v>44</v>
      </c>
      <c r="N45" s="60">
        <v>2997</v>
      </c>
      <c r="O45" s="60">
        <v>2978</v>
      </c>
      <c r="P45" s="60">
        <v>2</v>
      </c>
      <c r="Q45" s="60">
        <v>2</v>
      </c>
      <c r="R45" s="60">
        <v>20</v>
      </c>
      <c r="S45" s="60" t="s">
        <v>99</v>
      </c>
      <c r="T45" s="60">
        <v>3.1</v>
      </c>
      <c r="U45" s="66" t="s">
        <v>299</v>
      </c>
      <c r="V45" s="60">
        <v>9</v>
      </c>
      <c r="W45" s="60">
        <v>6</v>
      </c>
      <c r="X45" s="62">
        <v>45.9</v>
      </c>
      <c r="Y45" s="61">
        <v>870</v>
      </c>
      <c r="Z45" s="96"/>
      <c r="AA45" s="3"/>
    </row>
    <row r="46" spans="1:27" ht="10.5" customHeight="1" thickBot="1">
      <c r="A46" s="8">
        <v>31</v>
      </c>
      <c r="B46" s="133">
        <v>66</v>
      </c>
      <c r="C46" s="68">
        <v>32</v>
      </c>
      <c r="D46" s="51">
        <v>49</v>
      </c>
      <c r="E46" s="50">
        <v>10</v>
      </c>
      <c r="F46" s="50">
        <v>53</v>
      </c>
      <c r="G46" s="51">
        <v>16</v>
      </c>
      <c r="H46" s="69">
        <v>0</v>
      </c>
      <c r="I46" s="69">
        <v>0</v>
      </c>
      <c r="J46" s="68">
        <v>0</v>
      </c>
      <c r="K46" s="68">
        <v>0</v>
      </c>
      <c r="L46" s="68">
        <v>100</v>
      </c>
      <c r="M46" s="68">
        <v>25</v>
      </c>
      <c r="N46" s="68">
        <v>2994</v>
      </c>
      <c r="O46" s="68">
        <v>2987</v>
      </c>
      <c r="P46" s="68" t="s">
        <v>10</v>
      </c>
      <c r="Q46" s="68">
        <v>1</v>
      </c>
      <c r="R46" s="68">
        <v>20</v>
      </c>
      <c r="S46" s="68" t="s">
        <v>295</v>
      </c>
      <c r="T46" s="70">
        <v>2.4</v>
      </c>
      <c r="U46" s="69" t="s">
        <v>295</v>
      </c>
      <c r="V46" s="68">
        <v>5</v>
      </c>
      <c r="W46" s="69">
        <v>3</v>
      </c>
      <c r="X46" s="70">
        <v>53.1</v>
      </c>
      <c r="Y46" s="71">
        <v>810</v>
      </c>
      <c r="Z46" s="97" t="s">
        <v>308</v>
      </c>
      <c r="AA46" s="3"/>
    </row>
    <row r="47" spans="1:27" ht="10.5" customHeight="1">
      <c r="A47" s="9"/>
      <c r="B47" s="102">
        <f>SUM(B16:B46)</f>
        <v>1428</v>
      </c>
      <c r="C47" s="137">
        <f>SUM(C16:C46)</f>
        <v>834</v>
      </c>
      <c r="D47" s="104"/>
      <c r="E47" s="103"/>
      <c r="F47" s="102">
        <f>SUM(F16:F46)</f>
        <v>1082</v>
      </c>
      <c r="G47" s="122">
        <f>SUM(G16:G46)</f>
        <v>877</v>
      </c>
      <c r="H47" s="147">
        <f>SUM(H16:H46)</f>
        <v>0</v>
      </c>
      <c r="I47" s="132">
        <f>SUM(I16:I46)</f>
        <v>0.71</v>
      </c>
      <c r="J47" s="107">
        <f>SUM(J16:J46)</f>
        <v>5.999999999999999</v>
      </c>
      <c r="K47" s="102"/>
      <c r="L47" s="106"/>
      <c r="M47" s="102"/>
      <c r="N47" s="102"/>
      <c r="O47" s="102"/>
      <c r="P47" s="102">
        <f>SUM(P16:P46)</f>
        <v>95</v>
      </c>
      <c r="Q47" s="102">
        <f>SUM(Q16:Q46)</f>
        <v>153</v>
      </c>
      <c r="R47" s="102">
        <f>MAX(R16:R46)</f>
        <v>35</v>
      </c>
      <c r="S47" s="102" t="s">
        <v>293</v>
      </c>
      <c r="T47" s="107"/>
      <c r="U47" s="107"/>
      <c r="V47" s="102">
        <f>SUM(V16:V46)</f>
        <v>177</v>
      </c>
      <c r="W47" s="102">
        <f>SUM(W16:W46)</f>
        <v>190</v>
      </c>
      <c r="X47" s="107"/>
      <c r="Y47" s="9"/>
      <c r="Z47" s="98" t="s">
        <v>11</v>
      </c>
      <c r="AA47" s="2"/>
    </row>
    <row r="48" spans="1:27" ht="10.5" customHeight="1">
      <c r="A48" s="10"/>
      <c r="B48" s="107">
        <v>46.1</v>
      </c>
      <c r="C48" s="107">
        <v>26.9</v>
      </c>
      <c r="D48" s="168"/>
      <c r="E48" s="106"/>
      <c r="F48" s="107">
        <v>34.9</v>
      </c>
      <c r="G48" s="108"/>
      <c r="H48" s="108"/>
      <c r="I48" s="108"/>
      <c r="J48" s="108"/>
      <c r="K48" s="106"/>
      <c r="L48" s="122">
        <f>AVERAGE(L16:L47)</f>
        <v>84</v>
      </c>
      <c r="M48" s="122">
        <f>AVERAGE(M16:M46)</f>
        <v>42.806451612903224</v>
      </c>
      <c r="N48" s="122">
        <f>AVERAGE(N16:N46)</f>
        <v>3022.0967741935483</v>
      </c>
      <c r="O48" s="122">
        <f>AVERAGE(O16:O46)</f>
        <v>2997.4193548387098</v>
      </c>
      <c r="P48" s="107" t="s">
        <v>377</v>
      </c>
      <c r="Q48" s="107">
        <f>AVERAGE(Q16:Q46)</f>
        <v>4.935483870967742</v>
      </c>
      <c r="R48" s="109"/>
      <c r="S48" s="106"/>
      <c r="T48" s="107">
        <f>AVERAGE(T16:T47)</f>
        <v>4.3741935483870975</v>
      </c>
      <c r="U48" s="107"/>
      <c r="V48" s="107">
        <f>AVERAGE(V16:V46)</f>
        <v>5.709677419354839</v>
      </c>
      <c r="W48" s="107">
        <v>7</v>
      </c>
      <c r="X48" s="107">
        <f>AVERAGE(X16:X46)</f>
        <v>39.15483870967742</v>
      </c>
      <c r="Y48" s="107">
        <f>AVERAGE(Y16:Y46)</f>
        <v>702.258064516129</v>
      </c>
      <c r="Z48" s="100" t="s">
        <v>60</v>
      </c>
      <c r="AA48" s="4"/>
    </row>
    <row r="49" spans="2:26" ht="10.5" customHeight="1">
      <c r="B49" s="22" t="s">
        <v>61</v>
      </c>
      <c r="C49" s="20"/>
      <c r="D49" s="20"/>
      <c r="E49" s="20"/>
      <c r="F49" s="20"/>
      <c r="G49" s="20"/>
      <c r="H49" s="20"/>
      <c r="I49" s="20"/>
      <c r="K49" s="22" t="s">
        <v>64</v>
      </c>
      <c r="L49" s="22"/>
      <c r="M49" s="22"/>
      <c r="N49" s="22"/>
      <c r="O49" s="22"/>
      <c r="P49" s="22"/>
      <c r="Q49" s="22"/>
      <c r="T49" s="22" t="s">
        <v>68</v>
      </c>
      <c r="U49" s="20"/>
      <c r="V49" s="20"/>
      <c r="W49" s="20"/>
      <c r="X49" s="20"/>
      <c r="Y49" s="20"/>
      <c r="Z49" s="99"/>
    </row>
    <row r="50" spans="2:26" ht="10.5" customHeight="1">
      <c r="B50" s="33" t="s">
        <v>138</v>
      </c>
      <c r="C50" s="33"/>
      <c r="D50" s="33"/>
      <c r="E50" s="33"/>
      <c r="F50" s="32">
        <v>36.5</v>
      </c>
      <c r="G50" s="32"/>
      <c r="H50" s="33"/>
      <c r="I50" s="1"/>
      <c r="K50" s="33" t="s">
        <v>167</v>
      </c>
      <c r="L50" s="33"/>
      <c r="M50" s="33"/>
      <c r="N50" s="29"/>
      <c r="O50" s="110">
        <f>G47</f>
        <v>877</v>
      </c>
      <c r="P50" s="33"/>
      <c r="Q50" s="20"/>
      <c r="T50" s="33" t="s">
        <v>271</v>
      </c>
      <c r="U50" s="28"/>
      <c r="V50" s="28"/>
      <c r="W50" s="28"/>
      <c r="X50" s="40">
        <f>I47</f>
        <v>0.71</v>
      </c>
      <c r="Z50" s="35"/>
    </row>
    <row r="51" spans="2:26" ht="10.5" customHeight="1">
      <c r="B51" s="33" t="s">
        <v>114</v>
      </c>
      <c r="C51" s="33"/>
      <c r="D51" s="33"/>
      <c r="E51" s="33"/>
      <c r="F51" s="33"/>
      <c r="G51" s="33"/>
      <c r="H51" s="32">
        <v>5</v>
      </c>
      <c r="I51" s="41"/>
      <c r="K51" s="33" t="s">
        <v>250</v>
      </c>
      <c r="L51" s="33"/>
      <c r="M51" s="33"/>
      <c r="N51" s="33"/>
      <c r="O51" s="31">
        <v>-154</v>
      </c>
      <c r="P51" s="31"/>
      <c r="Q51" s="37"/>
      <c r="T51" s="33" t="s">
        <v>264</v>
      </c>
      <c r="U51" s="28"/>
      <c r="V51" s="28"/>
      <c r="W51" s="28"/>
      <c r="X51" s="28"/>
      <c r="Y51" s="31">
        <v>-1.38</v>
      </c>
      <c r="Z51" s="28"/>
    </row>
    <row r="52" spans="2:26" ht="10.5" customHeight="1">
      <c r="B52" s="33" t="s">
        <v>166</v>
      </c>
      <c r="C52" s="33"/>
      <c r="D52" s="33"/>
      <c r="E52" s="33"/>
      <c r="F52" s="32">
        <v>5.2</v>
      </c>
      <c r="G52" s="31"/>
      <c r="H52" s="33"/>
      <c r="I52" s="1"/>
      <c r="K52" s="33" t="s">
        <v>269</v>
      </c>
      <c r="L52" s="33"/>
      <c r="M52" s="33"/>
      <c r="N52" s="33"/>
      <c r="O52" s="33"/>
      <c r="P52" s="33">
        <v>6705</v>
      </c>
      <c r="Q52" s="35"/>
      <c r="R52" s="35"/>
      <c r="T52" s="33" t="s">
        <v>107</v>
      </c>
      <c r="U52" s="28"/>
      <c r="V52" s="28"/>
      <c r="W52" s="28"/>
      <c r="X52" s="31">
        <v>1.34</v>
      </c>
      <c r="Y52" s="40"/>
      <c r="Z52" s="35"/>
    </row>
    <row r="53" spans="2:26" ht="10.5" customHeight="1">
      <c r="B53" s="33" t="s">
        <v>62</v>
      </c>
      <c r="C53" s="33"/>
      <c r="D53" s="33"/>
      <c r="E53" s="33"/>
      <c r="F53" s="33"/>
      <c r="G53" s="31">
        <v>22.6</v>
      </c>
      <c r="H53" s="39"/>
      <c r="I53" s="33"/>
      <c r="K53" s="33" t="s">
        <v>135</v>
      </c>
      <c r="L53" s="33"/>
      <c r="M53" s="33"/>
      <c r="N53" s="33"/>
      <c r="O53" s="31">
        <v>-294</v>
      </c>
      <c r="P53" s="31"/>
      <c r="Q53" s="35"/>
      <c r="T53" s="33" t="s">
        <v>260</v>
      </c>
      <c r="U53" s="28"/>
      <c r="V53" s="28"/>
      <c r="W53" s="28"/>
      <c r="X53" s="28"/>
      <c r="Y53" s="31">
        <v>-2.59</v>
      </c>
      <c r="Z53" s="28"/>
    </row>
    <row r="54" spans="2:26" ht="10.5" customHeight="1">
      <c r="B54" s="33" t="s">
        <v>173</v>
      </c>
      <c r="C54" s="33"/>
      <c r="D54" s="33"/>
      <c r="E54" s="33"/>
      <c r="F54" s="33"/>
      <c r="G54" s="33"/>
      <c r="H54" s="39">
        <v>1.4</v>
      </c>
      <c r="I54" s="41"/>
      <c r="T54" s="33" t="s">
        <v>95</v>
      </c>
      <c r="U54" s="28"/>
      <c r="V54" s="28"/>
      <c r="W54" s="28"/>
      <c r="X54" s="31">
        <v>0.25</v>
      </c>
      <c r="Y54" s="33" t="s">
        <v>256</v>
      </c>
      <c r="Z54" s="33" t="s">
        <v>378</v>
      </c>
    </row>
    <row r="55" spans="2:26" ht="10.5" customHeight="1">
      <c r="B55" s="33" t="s">
        <v>79</v>
      </c>
      <c r="C55" s="33"/>
      <c r="D55" s="33"/>
      <c r="E55" s="31">
        <v>70</v>
      </c>
      <c r="F55" s="33" t="s">
        <v>151</v>
      </c>
      <c r="G55" s="31" t="s">
        <v>106</v>
      </c>
      <c r="H55" s="1"/>
      <c r="K55" s="22" t="s">
        <v>65</v>
      </c>
      <c r="L55" s="22"/>
      <c r="M55" s="22"/>
      <c r="N55" s="22"/>
      <c r="O55" s="22"/>
      <c r="T55" s="33" t="s">
        <v>161</v>
      </c>
      <c r="U55" s="28"/>
      <c r="V55" s="28"/>
      <c r="W55" s="28"/>
      <c r="X55" s="28"/>
      <c r="Y55" s="32">
        <v>6</v>
      </c>
      <c r="Z55" s="28"/>
    </row>
    <row r="56" spans="2:26" ht="10.5" customHeight="1">
      <c r="B56" s="33" t="s">
        <v>80</v>
      </c>
      <c r="C56" s="33"/>
      <c r="D56" s="33"/>
      <c r="E56" s="31">
        <v>-8</v>
      </c>
      <c r="F56" s="33" t="s">
        <v>151</v>
      </c>
      <c r="G56" s="31" t="s">
        <v>361</v>
      </c>
      <c r="H56" s="1"/>
      <c r="K56" s="33" t="s">
        <v>174</v>
      </c>
      <c r="L56" s="28"/>
      <c r="M56" s="28"/>
      <c r="N56" s="29"/>
      <c r="O56" s="31">
        <v>0</v>
      </c>
      <c r="P56" s="28"/>
      <c r="Q56" s="28"/>
      <c r="T56" s="33" t="s">
        <v>272</v>
      </c>
      <c r="U56" s="28"/>
      <c r="V56" s="28"/>
      <c r="W56" s="28"/>
      <c r="X56" s="28"/>
      <c r="Y56" s="31">
        <v>-5.1</v>
      </c>
      <c r="Z56" s="28"/>
    </row>
    <row r="57" spans="2:26" ht="10.5" customHeight="1">
      <c r="B57" s="33"/>
      <c r="C57" s="33" t="s">
        <v>63</v>
      </c>
      <c r="D57" s="33"/>
      <c r="E57" s="33"/>
      <c r="F57" s="33"/>
      <c r="G57" s="33"/>
      <c r="H57" s="33"/>
      <c r="I57" s="1"/>
      <c r="K57" s="33" t="s">
        <v>135</v>
      </c>
      <c r="L57" s="28"/>
      <c r="M57" s="28"/>
      <c r="N57" s="28"/>
      <c r="O57" s="31">
        <v>0</v>
      </c>
      <c r="P57" s="31"/>
      <c r="Q57" s="28"/>
      <c r="T57" s="33" t="s">
        <v>261</v>
      </c>
      <c r="U57" s="28"/>
      <c r="V57" s="28"/>
      <c r="W57" s="28"/>
      <c r="X57" s="28"/>
      <c r="Y57" s="31">
        <v>39.8</v>
      </c>
      <c r="Z57" s="28"/>
    </row>
    <row r="58" spans="2:26" ht="10.5" customHeight="1">
      <c r="B58" s="33" t="s">
        <v>152</v>
      </c>
      <c r="C58" s="33"/>
      <c r="D58" s="33"/>
      <c r="E58" s="33"/>
      <c r="F58" s="110">
        <v>0</v>
      </c>
      <c r="G58" s="31"/>
      <c r="H58" s="33"/>
      <c r="I58" s="1"/>
      <c r="K58" s="33" t="s">
        <v>217</v>
      </c>
      <c r="L58" s="28"/>
      <c r="M58" s="28"/>
      <c r="N58" s="28"/>
      <c r="O58" s="28"/>
      <c r="P58" s="31">
        <v>0</v>
      </c>
      <c r="Q58" s="31"/>
      <c r="T58" s="33" t="s">
        <v>150</v>
      </c>
      <c r="U58" s="28"/>
      <c r="V58" s="28"/>
      <c r="W58" s="28"/>
      <c r="X58" s="28"/>
      <c r="Y58" s="31">
        <v>-12.2</v>
      </c>
      <c r="Z58" s="28"/>
    </row>
    <row r="59" spans="2:26" ht="10.5" customHeight="1">
      <c r="B59" s="33" t="s">
        <v>168</v>
      </c>
      <c r="C59" s="33"/>
      <c r="D59" s="33"/>
      <c r="E59" s="33"/>
      <c r="F59" s="110">
        <v>5</v>
      </c>
      <c r="G59" s="31"/>
      <c r="H59" s="33"/>
      <c r="I59" s="1"/>
      <c r="K59" s="33" t="s">
        <v>135</v>
      </c>
      <c r="L59" s="28"/>
      <c r="M59" s="28"/>
      <c r="N59" s="28"/>
      <c r="O59" s="31">
        <v>0</v>
      </c>
      <c r="P59" s="31"/>
      <c r="Q59" s="28"/>
      <c r="T59" s="33" t="s">
        <v>95</v>
      </c>
      <c r="U59" s="28"/>
      <c r="V59" s="28"/>
      <c r="W59" s="28"/>
      <c r="X59" s="31">
        <v>2.4</v>
      </c>
      <c r="Y59" s="33" t="s">
        <v>221</v>
      </c>
      <c r="Z59" s="33" t="s">
        <v>276</v>
      </c>
    </row>
    <row r="60" spans="2:26" ht="10.5" customHeight="1">
      <c r="B60" s="33" t="s">
        <v>169</v>
      </c>
      <c r="C60" s="33"/>
      <c r="D60" s="33"/>
      <c r="E60" s="33"/>
      <c r="F60" s="110">
        <v>20</v>
      </c>
      <c r="G60" s="31"/>
      <c r="H60" s="33"/>
      <c r="I60" s="1"/>
      <c r="K60" s="28"/>
      <c r="L60" s="28"/>
      <c r="M60" s="28"/>
      <c r="N60" s="28"/>
      <c r="O60" s="28"/>
      <c r="P60" s="28"/>
      <c r="Q60" s="28"/>
      <c r="T60" s="33" t="s">
        <v>262</v>
      </c>
      <c r="U60" s="28"/>
      <c r="V60" s="28"/>
      <c r="W60" s="28"/>
      <c r="X60" s="28"/>
      <c r="Y60" s="31">
        <v>3</v>
      </c>
      <c r="Z60" s="33" t="s">
        <v>381</v>
      </c>
    </row>
    <row r="61" spans="2:26" ht="10.5" customHeight="1">
      <c r="B61" s="33" t="s">
        <v>170</v>
      </c>
      <c r="C61" s="33"/>
      <c r="D61" s="33"/>
      <c r="E61" s="33"/>
      <c r="F61" s="110">
        <v>2</v>
      </c>
      <c r="G61" s="31"/>
      <c r="H61" s="33"/>
      <c r="I61" s="1"/>
      <c r="K61" s="22" t="s">
        <v>66</v>
      </c>
      <c r="L61" s="21"/>
      <c r="M61" s="21"/>
      <c r="N61" s="21"/>
      <c r="O61" s="21"/>
      <c r="T61" s="33" t="s">
        <v>96</v>
      </c>
      <c r="U61" s="28"/>
      <c r="V61" s="28"/>
      <c r="W61" s="28"/>
      <c r="X61" s="31" t="s">
        <v>76</v>
      </c>
      <c r="Z61" s="28"/>
    </row>
    <row r="62" spans="2:26" ht="10.5" customHeight="1">
      <c r="B62" s="28"/>
      <c r="C62" s="28"/>
      <c r="D62" s="28"/>
      <c r="E62" s="28"/>
      <c r="F62" s="28"/>
      <c r="G62" s="28"/>
      <c r="H62" s="28"/>
      <c r="K62" s="33" t="s">
        <v>270</v>
      </c>
      <c r="L62" s="28"/>
      <c r="M62" s="28"/>
      <c r="N62" s="40">
        <v>30.1</v>
      </c>
      <c r="O62" s="36"/>
      <c r="P62" s="204"/>
      <c r="Q62" s="204"/>
      <c r="T62" s="28"/>
      <c r="U62" s="28"/>
      <c r="V62" s="33" t="s">
        <v>263</v>
      </c>
      <c r="W62" s="33"/>
      <c r="X62" s="31" t="s">
        <v>76</v>
      </c>
      <c r="Z62" s="28"/>
    </row>
    <row r="63" spans="2:26" ht="9.75" customHeight="1">
      <c r="B63" s="22" t="s">
        <v>74</v>
      </c>
      <c r="C63" s="21"/>
      <c r="D63" s="21"/>
      <c r="E63" s="21"/>
      <c r="K63" s="33" t="s">
        <v>250</v>
      </c>
      <c r="L63" s="28"/>
      <c r="M63" s="28"/>
      <c r="N63" s="28"/>
      <c r="O63" s="31">
        <v>0.11</v>
      </c>
      <c r="P63" s="40"/>
      <c r="Q63" s="27"/>
      <c r="T63" s="28"/>
      <c r="U63" s="28"/>
      <c r="V63" s="33" t="s">
        <v>255</v>
      </c>
      <c r="W63" s="33"/>
      <c r="X63" s="31" t="s">
        <v>76</v>
      </c>
      <c r="Z63" s="28"/>
    </row>
    <row r="64" spans="2:17" ht="9.75" customHeight="1">
      <c r="B64" s="33" t="s">
        <v>171</v>
      </c>
      <c r="C64" s="28"/>
      <c r="D64" s="28"/>
      <c r="E64" s="28"/>
      <c r="F64" s="32">
        <v>4.4</v>
      </c>
      <c r="G64" s="28"/>
      <c r="H64" s="28"/>
      <c r="I64" s="28"/>
      <c r="K64" s="33" t="s">
        <v>79</v>
      </c>
      <c r="L64" s="28"/>
      <c r="M64" s="36">
        <v>30.5</v>
      </c>
      <c r="N64" s="33" t="s">
        <v>86</v>
      </c>
      <c r="O64" s="31" t="s">
        <v>379</v>
      </c>
      <c r="P64" s="27"/>
      <c r="Q64" s="27"/>
    </row>
    <row r="65" spans="2:26" ht="9.75" customHeight="1">
      <c r="B65" s="33" t="s">
        <v>163</v>
      </c>
      <c r="C65" s="28"/>
      <c r="D65" s="28"/>
      <c r="E65" s="28"/>
      <c r="F65" s="28"/>
      <c r="G65" s="31" t="s">
        <v>294</v>
      </c>
      <c r="H65" s="33"/>
      <c r="I65" s="28"/>
      <c r="K65" s="33" t="s">
        <v>80</v>
      </c>
      <c r="L65" s="28"/>
      <c r="M65" s="36">
        <v>29.54</v>
      </c>
      <c r="N65" s="33" t="s">
        <v>86</v>
      </c>
      <c r="O65" s="31" t="s">
        <v>378</v>
      </c>
      <c r="P65" s="27"/>
      <c r="T65" s="22" t="s">
        <v>103</v>
      </c>
      <c r="U65" s="22"/>
      <c r="V65" s="22"/>
      <c r="W65" s="22"/>
      <c r="X65" s="22"/>
      <c r="Y65" s="45"/>
      <c r="Z65" s="45"/>
    </row>
    <row r="66" spans="2:25" ht="9.75" customHeight="1">
      <c r="B66" s="33" t="s">
        <v>267</v>
      </c>
      <c r="C66" s="28"/>
      <c r="D66" s="28"/>
      <c r="E66" s="31">
        <v>35</v>
      </c>
      <c r="F66" s="33" t="s">
        <v>67</v>
      </c>
      <c r="G66" s="33" t="s">
        <v>378</v>
      </c>
      <c r="H66" s="28"/>
      <c r="N66" s="136" t="s">
        <v>129</v>
      </c>
      <c r="T66" s="33" t="s">
        <v>138</v>
      </c>
      <c r="U66" s="33"/>
      <c r="V66" s="33"/>
      <c r="W66" s="33"/>
      <c r="X66" s="31">
        <v>702</v>
      </c>
      <c r="Y66" s="35"/>
    </row>
    <row r="67" spans="2:25" ht="9.75" customHeight="1">
      <c r="B67" s="33" t="s">
        <v>268</v>
      </c>
      <c r="C67" s="28"/>
      <c r="D67" s="28"/>
      <c r="E67" s="31" t="s">
        <v>293</v>
      </c>
      <c r="F67" s="35"/>
      <c r="G67" s="28"/>
      <c r="H67" s="28"/>
      <c r="J67" s="45"/>
      <c r="K67" s="22" t="s">
        <v>206</v>
      </c>
      <c r="L67" s="22"/>
      <c r="M67" s="22"/>
      <c r="N67" s="22"/>
      <c r="O67" s="45"/>
      <c r="P67" s="45"/>
      <c r="Q67" s="45"/>
      <c r="T67" s="33" t="s">
        <v>79</v>
      </c>
      <c r="U67" s="28"/>
      <c r="V67" s="33" t="s">
        <v>380</v>
      </c>
      <c r="W67" s="31">
        <v>1100</v>
      </c>
      <c r="X67" s="31" t="s">
        <v>67</v>
      </c>
      <c r="Y67" s="31" t="s">
        <v>378</v>
      </c>
    </row>
    <row r="68" spans="10:26" ht="12.75">
      <c r="J68" s="45"/>
      <c r="K68" s="33" t="s">
        <v>171</v>
      </c>
      <c r="L68" s="45"/>
      <c r="M68" s="45"/>
      <c r="N68" s="31">
        <v>39.2</v>
      </c>
      <c r="O68" s="45"/>
      <c r="P68" s="45"/>
      <c r="Q68" s="45"/>
      <c r="R68" s="45"/>
      <c r="S68" s="45"/>
      <c r="Z68" s="83"/>
    </row>
    <row r="69" spans="1:26" ht="12.75">
      <c r="A69" s="154" t="s">
        <v>371</v>
      </c>
      <c r="B69" s="154"/>
      <c r="C69" s="154"/>
      <c r="D69" s="154"/>
      <c r="E69" s="154"/>
      <c r="F69" s="154"/>
      <c r="G69" s="154"/>
      <c r="H69" s="154"/>
      <c r="I69" s="33"/>
      <c r="J69" s="33"/>
      <c r="K69" s="154"/>
      <c r="L69" s="33"/>
      <c r="M69" s="154" t="s">
        <v>382</v>
      </c>
      <c r="N69" s="154" t="s">
        <v>129</v>
      </c>
      <c r="O69" s="154" t="s">
        <v>373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7" ht="12.75">
      <c r="A70" s="154" t="s">
        <v>372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20"/>
      <c r="O70" s="154" t="s">
        <v>385</v>
      </c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27"/>
    </row>
    <row r="71" spans="1:26" ht="12.75">
      <c r="A71" s="154" t="s">
        <v>384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>
        <v>2010</v>
      </c>
      <c r="N71" s="33"/>
      <c r="O71" s="154" t="s">
        <v>374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</row>
    <row r="72" spans="18:25" ht="12.75">
      <c r="R72" s="190"/>
      <c r="S72" s="190"/>
      <c r="T72" s="189"/>
      <c r="U72" s="189"/>
      <c r="V72" s="189"/>
      <c r="W72" s="189"/>
      <c r="X72" s="189"/>
      <c r="Y72" s="189"/>
    </row>
    <row r="73" ht="12.75">
      <c r="Z73" s="192"/>
    </row>
    <row r="74" spans="25:26" ht="12.75">
      <c r="Y74" s="27"/>
      <c r="Z74" s="27"/>
    </row>
    <row r="75" ht="12.75">
      <c r="Z75" s="27"/>
    </row>
    <row r="76" spans="12:14" ht="12.75">
      <c r="L76" s="192" t="s">
        <v>383</v>
      </c>
      <c r="M76" s="27"/>
      <c r="N76" s="136" t="s">
        <v>129</v>
      </c>
    </row>
  </sheetData>
  <sheetProtection/>
  <mergeCells count="1">
    <mergeCell ref="P62:Q62"/>
  </mergeCells>
  <printOptions verticalCentered="1"/>
  <pageMargins left="0.17" right="0.17" top="0.42" bottom="0.35" header="0.18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0"/>
  <sheetViews>
    <sheetView zoomScale="130" zoomScaleNormal="130" zoomScalePageLayoutView="0" workbookViewId="0" topLeftCell="A16">
      <selection activeCell="Z64" sqref="Z64"/>
    </sheetView>
  </sheetViews>
  <sheetFormatPr defaultColWidth="9.140625" defaultRowHeight="12.75"/>
  <cols>
    <col min="1" max="1" width="2.28125" style="0" customWidth="1"/>
    <col min="2" max="3" width="2.8515625" style="0" customWidth="1"/>
    <col min="4" max="4" width="2.421875" style="0" customWidth="1"/>
    <col min="5" max="5" width="3.7109375" style="0" customWidth="1"/>
    <col min="6" max="6" width="3.140625" style="0" customWidth="1"/>
    <col min="7" max="7" width="2.421875" style="0" customWidth="1"/>
    <col min="8" max="8" width="2.8515625" style="0" customWidth="1"/>
    <col min="9" max="9" width="4.28125" style="0" customWidth="1"/>
    <col min="10" max="10" width="3.7109375" style="0" customWidth="1"/>
    <col min="11" max="11" width="4.7109375" style="0" customWidth="1"/>
    <col min="12" max="12" width="3.00390625" style="0" customWidth="1"/>
    <col min="13" max="13" width="3.7109375" style="0" customWidth="1"/>
    <col min="14" max="14" width="4.00390625" style="0" customWidth="1"/>
    <col min="15" max="15" width="3.7109375" style="0" customWidth="1"/>
    <col min="16" max="17" width="2.57421875" style="0" customWidth="1"/>
    <col min="18" max="19" width="3.00390625" style="0" customWidth="1"/>
    <col min="20" max="20" width="3.421875" style="0" customWidth="1"/>
    <col min="21" max="21" width="3.28125" style="0" customWidth="1"/>
    <col min="22" max="22" width="2.57421875" style="0" customWidth="1"/>
    <col min="23" max="23" width="3.57421875" style="0" customWidth="1"/>
    <col min="24" max="24" width="3.8515625" style="0" customWidth="1"/>
    <col min="25" max="25" width="4.140625" style="0" customWidth="1"/>
    <col min="26" max="26" width="14.28125" style="0" customWidth="1"/>
    <col min="27" max="27" width="9.140625" style="0" hidden="1" customWidth="1"/>
  </cols>
  <sheetData>
    <row r="1" spans="20:26" ht="12.75">
      <c r="T1" s="20"/>
      <c r="U1" s="20"/>
      <c r="V1" s="20"/>
      <c r="W1" s="20"/>
      <c r="X1" s="20"/>
      <c r="Y1" s="20"/>
      <c r="Z1" s="20"/>
    </row>
    <row r="2" spans="1:26" ht="10.5" customHeight="1">
      <c r="A2" s="20" t="s">
        <v>69</v>
      </c>
      <c r="B2" s="20"/>
      <c r="C2" s="20"/>
      <c r="D2" s="20"/>
      <c r="E2" s="20"/>
      <c r="F2" s="20"/>
      <c r="G2" s="20"/>
      <c r="H2" s="20"/>
      <c r="U2" s="20" t="s">
        <v>71</v>
      </c>
      <c r="V2" s="20" t="s">
        <v>236</v>
      </c>
      <c r="W2" s="20"/>
      <c r="X2" s="20"/>
      <c r="Y2" s="20" t="s">
        <v>281</v>
      </c>
      <c r="Z2" s="20"/>
    </row>
    <row r="3" spans="1:26" ht="10.5" customHeight="1">
      <c r="A3" s="20" t="s">
        <v>53</v>
      </c>
      <c r="B3" s="20"/>
      <c r="C3" s="20"/>
      <c r="D3" s="20"/>
      <c r="E3" s="20"/>
      <c r="F3" s="20"/>
      <c r="G3" s="20"/>
      <c r="H3" s="20"/>
      <c r="U3" s="20" t="s">
        <v>72</v>
      </c>
      <c r="V3" s="20"/>
      <c r="W3" s="20" t="s">
        <v>129</v>
      </c>
      <c r="X3" s="20"/>
      <c r="Y3" s="20" t="s">
        <v>230</v>
      </c>
      <c r="Z3" s="20"/>
    </row>
    <row r="4" spans="1:26" ht="10.5" customHeight="1">
      <c r="A4" s="20" t="s">
        <v>87</v>
      </c>
      <c r="B4" s="20"/>
      <c r="C4" s="20"/>
      <c r="D4" s="20"/>
      <c r="E4" s="20"/>
      <c r="F4" s="20"/>
      <c r="G4" s="20"/>
      <c r="H4" s="20"/>
      <c r="U4" s="20" t="s">
        <v>73</v>
      </c>
      <c r="V4" s="20"/>
      <c r="W4" s="20" t="s">
        <v>280</v>
      </c>
      <c r="X4" s="20"/>
      <c r="Y4" s="20" t="s">
        <v>228</v>
      </c>
      <c r="Z4" s="20"/>
    </row>
    <row r="5" spans="1:25" ht="10.5" customHeight="1">
      <c r="A5" s="20" t="s">
        <v>54</v>
      </c>
      <c r="B5" s="20"/>
      <c r="C5" s="20"/>
      <c r="D5" s="20"/>
      <c r="E5" s="20"/>
      <c r="F5" s="20"/>
      <c r="G5" s="20"/>
      <c r="H5" s="20"/>
      <c r="K5" s="47"/>
      <c r="L5" s="23" t="s">
        <v>386</v>
      </c>
      <c r="M5" s="24"/>
      <c r="N5" s="24"/>
      <c r="O5" s="24"/>
      <c r="P5" s="24"/>
      <c r="W5" s="20" t="s">
        <v>129</v>
      </c>
      <c r="X5" s="20" t="s">
        <v>129</v>
      </c>
      <c r="Y5" s="20" t="s">
        <v>194</v>
      </c>
    </row>
    <row r="6" spans="1:26" ht="10.5" customHeight="1">
      <c r="A6" s="20" t="s">
        <v>55</v>
      </c>
      <c r="B6" s="20"/>
      <c r="C6" s="20"/>
      <c r="D6" s="20"/>
      <c r="E6" s="20"/>
      <c r="F6" s="20"/>
      <c r="G6" s="20"/>
      <c r="H6" s="20"/>
      <c r="T6" s="20"/>
      <c r="U6" s="20"/>
      <c r="V6" s="20"/>
      <c r="W6" s="20"/>
      <c r="X6" s="20"/>
      <c r="Y6" s="20"/>
      <c r="Z6" s="20"/>
    </row>
    <row r="7" spans="11:23" ht="12.75">
      <c r="K7" s="1" t="s">
        <v>213</v>
      </c>
      <c r="L7" s="1"/>
      <c r="M7" s="1"/>
      <c r="N7" s="1"/>
      <c r="O7" s="1"/>
      <c r="P7" s="1"/>
      <c r="Q7" s="1"/>
      <c r="R7" s="1"/>
      <c r="W7" s="26"/>
    </row>
    <row r="9" spans="11:19" ht="12.75">
      <c r="K9" s="24" t="s">
        <v>58</v>
      </c>
      <c r="L9" s="24"/>
      <c r="M9" s="24"/>
      <c r="N9" s="24"/>
      <c r="O9" s="24"/>
      <c r="P9" s="24"/>
      <c r="Q9" s="25"/>
      <c r="R9" s="25"/>
      <c r="S9" s="25"/>
    </row>
    <row r="10" spans="1:27" ht="10.5" customHeight="1">
      <c r="A10" s="5"/>
      <c r="B10" s="6"/>
      <c r="C10" s="18" t="s">
        <v>50</v>
      </c>
      <c r="D10" s="18"/>
      <c r="E10" s="18"/>
      <c r="F10" s="19"/>
      <c r="G10" s="19"/>
      <c r="H10" s="19"/>
      <c r="I10" s="18" t="s">
        <v>52</v>
      </c>
      <c r="J10" s="18"/>
      <c r="K10" s="18"/>
      <c r="L10" s="19"/>
      <c r="M10" s="19"/>
      <c r="N10" s="19"/>
      <c r="O10" s="19"/>
      <c r="P10" s="19"/>
      <c r="Q10" s="18" t="s">
        <v>51</v>
      </c>
      <c r="R10" s="18"/>
      <c r="S10" s="18"/>
      <c r="T10" s="19"/>
      <c r="U10" s="6"/>
      <c r="V10" s="6"/>
      <c r="W10" s="6"/>
      <c r="X10" s="6"/>
      <c r="Y10" s="6"/>
      <c r="Z10" s="9"/>
      <c r="AA10" s="7"/>
    </row>
    <row r="11" spans="1:27" ht="10.5" customHeight="1">
      <c r="A11" s="11" t="s">
        <v>9</v>
      </c>
      <c r="B11" s="12" t="s">
        <v>20</v>
      </c>
      <c r="C11" s="12" t="s">
        <v>20</v>
      </c>
      <c r="D11" s="12" t="s">
        <v>17</v>
      </c>
      <c r="E11" s="12" t="s">
        <v>3</v>
      </c>
      <c r="F11" s="12" t="s">
        <v>5</v>
      </c>
      <c r="G11" s="12" t="s">
        <v>8</v>
      </c>
      <c r="H11" s="12" t="s">
        <v>10</v>
      </c>
      <c r="I11" s="12" t="s">
        <v>11</v>
      </c>
      <c r="J11" s="12" t="s">
        <v>13</v>
      </c>
      <c r="K11" s="12" t="s">
        <v>13</v>
      </c>
      <c r="L11" s="12" t="s">
        <v>0</v>
      </c>
      <c r="M11" s="12" t="s">
        <v>1</v>
      </c>
      <c r="N11" s="12" t="s">
        <v>0</v>
      </c>
      <c r="O11" s="12" t="s">
        <v>1</v>
      </c>
      <c r="P11" s="12"/>
      <c r="Q11" s="12"/>
      <c r="R11" s="12" t="s">
        <v>0</v>
      </c>
      <c r="S11" s="12" t="s">
        <v>40</v>
      </c>
      <c r="T11" s="12" t="s">
        <v>2</v>
      </c>
      <c r="U11" s="12" t="s">
        <v>41</v>
      </c>
      <c r="V11" s="12" t="s">
        <v>42</v>
      </c>
      <c r="W11" s="12" t="s">
        <v>42</v>
      </c>
      <c r="X11" s="12" t="s">
        <v>46</v>
      </c>
      <c r="Y11" s="12" t="s">
        <v>100</v>
      </c>
      <c r="Z11" s="92" t="s">
        <v>70</v>
      </c>
      <c r="AA11" s="13"/>
    </row>
    <row r="12" spans="1:27" ht="10.5" customHeight="1">
      <c r="A12" s="14" t="s">
        <v>17</v>
      </c>
      <c r="B12" s="12" t="s">
        <v>17</v>
      </c>
      <c r="C12" s="12" t="s">
        <v>22</v>
      </c>
      <c r="D12" s="12" t="s">
        <v>56</v>
      </c>
      <c r="E12" s="12" t="s">
        <v>25</v>
      </c>
      <c r="F12" s="12" t="s">
        <v>6</v>
      </c>
      <c r="G12" s="12" t="s">
        <v>9</v>
      </c>
      <c r="H12" s="12" t="s">
        <v>9</v>
      </c>
      <c r="I12" s="12" t="s">
        <v>12</v>
      </c>
      <c r="J12" s="12" t="s">
        <v>14</v>
      </c>
      <c r="K12" s="12" t="s">
        <v>15</v>
      </c>
      <c r="L12" s="12" t="s">
        <v>29</v>
      </c>
      <c r="M12" s="12" t="s">
        <v>29</v>
      </c>
      <c r="N12" s="12" t="s">
        <v>33</v>
      </c>
      <c r="O12" s="12" t="s">
        <v>33</v>
      </c>
      <c r="P12" s="12" t="s">
        <v>5</v>
      </c>
      <c r="Q12" s="12" t="s">
        <v>5</v>
      </c>
      <c r="R12" s="12" t="s">
        <v>38</v>
      </c>
      <c r="S12" s="12"/>
      <c r="T12" s="12" t="s">
        <v>38</v>
      </c>
      <c r="U12" s="12" t="s">
        <v>40</v>
      </c>
      <c r="V12" s="12" t="s">
        <v>43</v>
      </c>
      <c r="W12" s="12" t="s">
        <v>43</v>
      </c>
      <c r="X12" s="12" t="s">
        <v>47</v>
      </c>
      <c r="Y12" s="12" t="s">
        <v>101</v>
      </c>
      <c r="Z12" s="93"/>
      <c r="AA12" s="13"/>
    </row>
    <row r="13" spans="1:27" ht="10.5" customHeight="1">
      <c r="A13" s="14" t="s">
        <v>18</v>
      </c>
      <c r="B13" s="12" t="s">
        <v>21</v>
      </c>
      <c r="C13" s="12" t="s">
        <v>23</v>
      </c>
      <c r="D13" s="12" t="s">
        <v>57</v>
      </c>
      <c r="E13" s="12" t="s">
        <v>4</v>
      </c>
      <c r="F13" s="12" t="s">
        <v>7</v>
      </c>
      <c r="G13" s="12" t="s">
        <v>9</v>
      </c>
      <c r="H13" s="12" t="s">
        <v>9</v>
      </c>
      <c r="I13" s="12" t="s">
        <v>26</v>
      </c>
      <c r="J13" s="12" t="s">
        <v>15</v>
      </c>
      <c r="K13" s="12" t="s">
        <v>27</v>
      </c>
      <c r="L13" s="12" t="s">
        <v>30</v>
      </c>
      <c r="M13" s="12" t="s">
        <v>30</v>
      </c>
      <c r="N13" s="12" t="s">
        <v>34</v>
      </c>
      <c r="O13" s="12" t="s">
        <v>34</v>
      </c>
      <c r="P13" s="12" t="s">
        <v>36</v>
      </c>
      <c r="Q13" s="12" t="s">
        <v>37</v>
      </c>
      <c r="R13" s="12" t="s">
        <v>39</v>
      </c>
      <c r="S13" s="12"/>
      <c r="T13" s="12" t="s">
        <v>39</v>
      </c>
      <c r="V13" s="12" t="s">
        <v>44</v>
      </c>
      <c r="W13" s="12" t="s">
        <v>45</v>
      </c>
      <c r="X13" s="12" t="s">
        <v>48</v>
      </c>
      <c r="Y13" s="12" t="s">
        <v>0</v>
      </c>
      <c r="Z13" s="93"/>
      <c r="AA13" s="13"/>
    </row>
    <row r="14" spans="1:27" ht="10.5" customHeight="1">
      <c r="A14" s="14" t="s">
        <v>19</v>
      </c>
      <c r="B14" s="12" t="s">
        <v>24</v>
      </c>
      <c r="C14" s="12" t="s">
        <v>24</v>
      </c>
      <c r="D14" s="12"/>
      <c r="E14" s="12"/>
      <c r="F14" s="12" t="s">
        <v>24</v>
      </c>
      <c r="G14" s="12"/>
      <c r="H14" s="12"/>
      <c r="I14" s="12"/>
      <c r="J14" s="12" t="s">
        <v>16</v>
      </c>
      <c r="K14" s="12" t="s">
        <v>28</v>
      </c>
      <c r="L14" s="12" t="s">
        <v>31</v>
      </c>
      <c r="M14" s="12" t="s">
        <v>31</v>
      </c>
      <c r="N14" s="12" t="s">
        <v>35</v>
      </c>
      <c r="O14" s="12" t="s">
        <v>35</v>
      </c>
      <c r="P14" s="12"/>
      <c r="Q14" s="12"/>
      <c r="R14" s="12"/>
      <c r="S14" s="12"/>
      <c r="U14" s="12"/>
      <c r="V14" s="12" t="s">
        <v>32</v>
      </c>
      <c r="W14" s="12" t="s">
        <v>32</v>
      </c>
      <c r="X14" s="12" t="s">
        <v>49</v>
      </c>
      <c r="Y14" s="12" t="s">
        <v>102</v>
      </c>
      <c r="Z14" s="93"/>
      <c r="AA14" s="13"/>
    </row>
    <row r="15" spans="1:27" ht="10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 t="s">
        <v>16</v>
      </c>
      <c r="L15" s="16" t="s">
        <v>32</v>
      </c>
      <c r="M15" s="16" t="s">
        <v>32</v>
      </c>
      <c r="N15" s="16"/>
      <c r="O15" s="38"/>
      <c r="P15" s="16"/>
      <c r="Q15" s="16"/>
      <c r="R15" s="16"/>
      <c r="S15" s="16"/>
      <c r="T15" s="38"/>
      <c r="U15" s="16"/>
      <c r="V15" s="16"/>
      <c r="W15" s="16"/>
      <c r="X15" s="16" t="s">
        <v>24</v>
      </c>
      <c r="Y15" s="16"/>
      <c r="Z15" s="15"/>
      <c r="AA15" s="17"/>
    </row>
    <row r="16" spans="1:27" ht="10.5" customHeight="1">
      <c r="A16" s="8">
        <v>1</v>
      </c>
      <c r="B16" s="52">
        <v>82</v>
      </c>
      <c r="C16" s="50">
        <v>44</v>
      </c>
      <c r="D16" s="51">
        <v>63</v>
      </c>
      <c r="E16" s="50">
        <v>24</v>
      </c>
      <c r="F16" s="50">
        <v>59</v>
      </c>
      <c r="G16" s="51">
        <v>2</v>
      </c>
      <c r="H16" s="51">
        <v>0</v>
      </c>
      <c r="I16" s="111">
        <v>0.22</v>
      </c>
      <c r="J16" s="51">
        <v>0</v>
      </c>
      <c r="K16" s="50">
        <v>0</v>
      </c>
      <c r="L16" s="50">
        <v>91</v>
      </c>
      <c r="M16" s="50">
        <v>23</v>
      </c>
      <c r="N16" s="50">
        <v>2989</v>
      </c>
      <c r="O16" s="52">
        <v>2944</v>
      </c>
      <c r="P16" s="50">
        <v>5</v>
      </c>
      <c r="Q16" s="50">
        <v>13</v>
      </c>
      <c r="R16" s="52">
        <v>40</v>
      </c>
      <c r="S16" s="52" t="s">
        <v>111</v>
      </c>
      <c r="T16" s="50">
        <v>7.5</v>
      </c>
      <c r="U16" s="53" t="s">
        <v>112</v>
      </c>
      <c r="V16" s="50">
        <v>1</v>
      </c>
      <c r="W16" s="50">
        <v>8</v>
      </c>
      <c r="X16" s="54">
        <v>56.5</v>
      </c>
      <c r="Y16" s="53">
        <v>920</v>
      </c>
      <c r="Z16" s="173" t="s">
        <v>312</v>
      </c>
      <c r="AA16" s="3"/>
    </row>
    <row r="17" spans="1:27" ht="10.5" customHeight="1">
      <c r="A17" s="8">
        <v>2</v>
      </c>
      <c r="B17" s="55">
        <v>66</v>
      </c>
      <c r="C17" s="50">
        <v>38</v>
      </c>
      <c r="D17" s="51">
        <v>52</v>
      </c>
      <c r="E17" s="50">
        <v>11</v>
      </c>
      <c r="F17" s="50">
        <v>38</v>
      </c>
      <c r="G17" s="51">
        <v>13</v>
      </c>
      <c r="H17" s="51">
        <v>0</v>
      </c>
      <c r="I17" s="51">
        <v>0</v>
      </c>
      <c r="J17" s="50">
        <v>0</v>
      </c>
      <c r="K17" s="50">
        <v>0</v>
      </c>
      <c r="L17" s="50">
        <v>88</v>
      </c>
      <c r="M17" s="50">
        <v>17</v>
      </c>
      <c r="N17" s="50">
        <v>2996</v>
      </c>
      <c r="O17" s="50">
        <v>2960</v>
      </c>
      <c r="P17" s="50">
        <v>1</v>
      </c>
      <c r="Q17" s="50">
        <v>11</v>
      </c>
      <c r="R17" s="50">
        <v>34</v>
      </c>
      <c r="S17" s="50" t="s">
        <v>294</v>
      </c>
      <c r="T17" s="54">
        <v>6.3</v>
      </c>
      <c r="U17" s="53" t="s">
        <v>294</v>
      </c>
      <c r="V17" s="50">
        <v>10</v>
      </c>
      <c r="W17" s="50">
        <v>6</v>
      </c>
      <c r="X17" s="49">
        <v>53.2</v>
      </c>
      <c r="Y17" s="48">
        <v>870</v>
      </c>
      <c r="Z17" s="95"/>
      <c r="AA17" s="3"/>
    </row>
    <row r="18" spans="1:27" ht="10.5" customHeight="1">
      <c r="A18" s="8">
        <v>3</v>
      </c>
      <c r="B18" s="50">
        <v>43</v>
      </c>
      <c r="C18" s="52">
        <v>28</v>
      </c>
      <c r="D18" s="51">
        <v>36</v>
      </c>
      <c r="E18" s="50">
        <v>-3</v>
      </c>
      <c r="F18" s="50">
        <v>38</v>
      </c>
      <c r="G18" s="51">
        <v>29</v>
      </c>
      <c r="H18" s="51">
        <v>0</v>
      </c>
      <c r="I18" s="50">
        <v>0</v>
      </c>
      <c r="J18" s="50">
        <v>0</v>
      </c>
      <c r="K18" s="50">
        <v>0</v>
      </c>
      <c r="L18" s="50">
        <v>77</v>
      </c>
      <c r="M18" s="50">
        <v>24</v>
      </c>
      <c r="N18" s="50">
        <v>3018</v>
      </c>
      <c r="O18" s="50">
        <v>2996</v>
      </c>
      <c r="P18" s="50">
        <v>5</v>
      </c>
      <c r="Q18" s="50">
        <v>5</v>
      </c>
      <c r="R18" s="50">
        <v>22</v>
      </c>
      <c r="S18" s="50" t="s">
        <v>304</v>
      </c>
      <c r="T18" s="54">
        <v>4.9</v>
      </c>
      <c r="U18" s="53" t="s">
        <v>293</v>
      </c>
      <c r="V18" s="50">
        <v>10</v>
      </c>
      <c r="W18" s="31">
        <v>0</v>
      </c>
      <c r="X18" s="62">
        <v>43.3</v>
      </c>
      <c r="Y18" s="61">
        <v>780</v>
      </c>
      <c r="Z18" s="96"/>
      <c r="AA18" s="3"/>
    </row>
    <row r="19" spans="1:27" ht="10.5" customHeight="1">
      <c r="A19" s="8">
        <v>4</v>
      </c>
      <c r="B19" s="31">
        <v>53</v>
      </c>
      <c r="C19" s="50">
        <v>35</v>
      </c>
      <c r="D19" s="51">
        <v>44</v>
      </c>
      <c r="E19" s="50">
        <v>5</v>
      </c>
      <c r="F19" s="50">
        <v>45</v>
      </c>
      <c r="G19" s="51">
        <v>21</v>
      </c>
      <c r="H19" s="51">
        <v>0</v>
      </c>
      <c r="I19" s="50">
        <v>0</v>
      </c>
      <c r="J19" s="50">
        <v>0</v>
      </c>
      <c r="K19" s="50">
        <v>0</v>
      </c>
      <c r="L19" s="50">
        <v>60</v>
      </c>
      <c r="M19" s="50">
        <v>33</v>
      </c>
      <c r="N19" s="50">
        <v>3018</v>
      </c>
      <c r="O19" s="50">
        <v>3001</v>
      </c>
      <c r="P19" s="50">
        <v>2</v>
      </c>
      <c r="Q19" s="50">
        <v>5</v>
      </c>
      <c r="R19" s="50">
        <v>20</v>
      </c>
      <c r="S19" s="50" t="s">
        <v>293</v>
      </c>
      <c r="T19" s="54">
        <v>3.8</v>
      </c>
      <c r="U19" s="56" t="s">
        <v>294</v>
      </c>
      <c r="V19" s="50">
        <v>0</v>
      </c>
      <c r="W19" s="50">
        <v>10</v>
      </c>
      <c r="X19" s="62">
        <v>50.5</v>
      </c>
      <c r="Y19" s="61">
        <v>970</v>
      </c>
      <c r="Z19" s="95"/>
      <c r="AA19" s="3"/>
    </row>
    <row r="20" spans="1:27" ht="10.5" customHeight="1">
      <c r="A20" s="8">
        <v>5</v>
      </c>
      <c r="B20" s="55">
        <v>53</v>
      </c>
      <c r="C20" s="50">
        <v>35</v>
      </c>
      <c r="D20" s="51">
        <v>44</v>
      </c>
      <c r="E20" s="50">
        <v>3</v>
      </c>
      <c r="F20" s="50">
        <v>42</v>
      </c>
      <c r="G20" s="51">
        <v>21</v>
      </c>
      <c r="H20" s="51">
        <v>0</v>
      </c>
      <c r="I20" s="50">
        <v>0</v>
      </c>
      <c r="J20" s="50">
        <v>0</v>
      </c>
      <c r="K20" s="50">
        <v>0</v>
      </c>
      <c r="L20" s="50">
        <v>82</v>
      </c>
      <c r="M20" s="50">
        <v>34</v>
      </c>
      <c r="N20" s="50">
        <v>3005</v>
      </c>
      <c r="O20" s="50">
        <v>2994</v>
      </c>
      <c r="P20" s="50">
        <v>6</v>
      </c>
      <c r="Q20" s="50">
        <v>4</v>
      </c>
      <c r="R20" s="50">
        <v>23</v>
      </c>
      <c r="S20" s="50" t="s">
        <v>304</v>
      </c>
      <c r="T20" s="50">
        <v>5.9</v>
      </c>
      <c r="U20" s="53" t="s">
        <v>304</v>
      </c>
      <c r="V20" s="50">
        <v>2</v>
      </c>
      <c r="W20" s="50">
        <v>10</v>
      </c>
      <c r="X20" s="49">
        <v>47.8</v>
      </c>
      <c r="Y20" s="169">
        <v>790</v>
      </c>
      <c r="Z20" s="170"/>
      <c r="AA20" s="3"/>
    </row>
    <row r="21" spans="1:27" ht="10.5" customHeight="1">
      <c r="A21" s="8">
        <v>6</v>
      </c>
      <c r="B21" s="50">
        <v>42</v>
      </c>
      <c r="C21" s="50">
        <v>37</v>
      </c>
      <c r="D21" s="51">
        <v>40</v>
      </c>
      <c r="E21" s="50">
        <v>-2</v>
      </c>
      <c r="F21" s="50">
        <v>39</v>
      </c>
      <c r="G21" s="51">
        <v>25</v>
      </c>
      <c r="H21" s="51">
        <v>0</v>
      </c>
      <c r="I21" s="50">
        <v>0.16</v>
      </c>
      <c r="J21" s="50">
        <v>0</v>
      </c>
      <c r="K21" s="50">
        <v>0</v>
      </c>
      <c r="L21" s="50">
        <v>100</v>
      </c>
      <c r="M21" s="50">
        <v>82</v>
      </c>
      <c r="N21" s="50">
        <v>3014</v>
      </c>
      <c r="O21" s="50">
        <v>2994</v>
      </c>
      <c r="P21" s="50">
        <v>2</v>
      </c>
      <c r="Q21" s="50">
        <v>4</v>
      </c>
      <c r="R21" s="50">
        <v>26</v>
      </c>
      <c r="S21" s="50" t="s">
        <v>113</v>
      </c>
      <c r="T21" s="50">
        <v>6.8</v>
      </c>
      <c r="U21" s="53" t="s">
        <v>304</v>
      </c>
      <c r="V21" s="50">
        <v>10</v>
      </c>
      <c r="W21" s="50">
        <v>10</v>
      </c>
      <c r="X21" s="62">
        <v>43.3</v>
      </c>
      <c r="Y21" s="61">
        <v>230</v>
      </c>
      <c r="Z21" s="96"/>
      <c r="AA21" s="3"/>
    </row>
    <row r="22" spans="1:27" ht="10.5" customHeight="1">
      <c r="A22" s="8">
        <v>7</v>
      </c>
      <c r="B22" s="50">
        <v>44</v>
      </c>
      <c r="C22" s="50">
        <v>38</v>
      </c>
      <c r="D22" s="51">
        <v>41</v>
      </c>
      <c r="E22" s="50">
        <v>-1</v>
      </c>
      <c r="F22" s="50">
        <v>42</v>
      </c>
      <c r="G22" s="51">
        <v>24</v>
      </c>
      <c r="H22" s="51">
        <v>0</v>
      </c>
      <c r="I22" s="50">
        <v>0.01</v>
      </c>
      <c r="J22" s="50">
        <v>0</v>
      </c>
      <c r="K22" s="50">
        <v>0</v>
      </c>
      <c r="L22" s="50">
        <v>94</v>
      </c>
      <c r="M22" s="50">
        <v>46</v>
      </c>
      <c r="N22" s="50">
        <v>3019</v>
      </c>
      <c r="O22" s="50">
        <v>3001</v>
      </c>
      <c r="P22" s="50">
        <v>9</v>
      </c>
      <c r="Q22" s="50">
        <v>9</v>
      </c>
      <c r="R22" s="50">
        <v>25</v>
      </c>
      <c r="S22" s="50" t="s">
        <v>304</v>
      </c>
      <c r="T22" s="50">
        <v>6.7</v>
      </c>
      <c r="U22" s="59" t="s">
        <v>304</v>
      </c>
      <c r="V22" s="50">
        <v>10</v>
      </c>
      <c r="W22" s="50">
        <v>10</v>
      </c>
      <c r="X22" s="60">
        <v>42.4</v>
      </c>
      <c r="Y22" s="61">
        <v>310</v>
      </c>
      <c r="Z22" s="96"/>
      <c r="AA22" s="3"/>
    </row>
    <row r="23" spans="1:27" ht="10.5" customHeight="1">
      <c r="A23" s="8">
        <v>8</v>
      </c>
      <c r="B23" s="50">
        <v>49</v>
      </c>
      <c r="C23" s="50">
        <v>37</v>
      </c>
      <c r="D23" s="51">
        <v>43</v>
      </c>
      <c r="E23" s="50">
        <v>2</v>
      </c>
      <c r="F23" s="50">
        <v>42</v>
      </c>
      <c r="G23" s="51">
        <v>22</v>
      </c>
      <c r="H23" s="51">
        <v>0</v>
      </c>
      <c r="I23" s="50">
        <v>0.01</v>
      </c>
      <c r="J23" s="50">
        <v>0</v>
      </c>
      <c r="K23" s="50">
        <v>0</v>
      </c>
      <c r="L23" s="50">
        <v>97</v>
      </c>
      <c r="M23" s="50">
        <v>55</v>
      </c>
      <c r="N23" s="50">
        <v>3010</v>
      </c>
      <c r="O23" s="50">
        <v>2986</v>
      </c>
      <c r="P23" s="50">
        <v>5</v>
      </c>
      <c r="Q23" s="50">
        <v>6</v>
      </c>
      <c r="R23" s="50">
        <v>19</v>
      </c>
      <c r="S23" s="50" t="s">
        <v>304</v>
      </c>
      <c r="T23" s="54">
        <v>4.8</v>
      </c>
      <c r="U23" s="53" t="s">
        <v>19</v>
      </c>
      <c r="V23" s="50">
        <v>10</v>
      </c>
      <c r="W23" s="50">
        <v>10</v>
      </c>
      <c r="X23" s="62">
        <v>45.9</v>
      </c>
      <c r="Y23" s="61">
        <v>800</v>
      </c>
      <c r="Z23" s="96"/>
      <c r="AA23" s="3"/>
    </row>
    <row r="24" spans="1:27" ht="10.5" customHeight="1">
      <c r="A24" s="8">
        <v>9</v>
      </c>
      <c r="B24" s="50">
        <v>42</v>
      </c>
      <c r="C24" s="50">
        <v>34</v>
      </c>
      <c r="D24" s="51">
        <v>38</v>
      </c>
      <c r="E24" s="50">
        <v>-3</v>
      </c>
      <c r="F24" s="50">
        <v>35</v>
      </c>
      <c r="G24" s="51">
        <v>27</v>
      </c>
      <c r="H24" s="51">
        <v>0</v>
      </c>
      <c r="I24" s="52">
        <v>0.58</v>
      </c>
      <c r="J24" s="185">
        <v>0.4</v>
      </c>
      <c r="K24" s="52">
        <v>0.2</v>
      </c>
      <c r="L24" s="50">
        <v>100</v>
      </c>
      <c r="M24" s="50">
        <v>93</v>
      </c>
      <c r="N24" s="50">
        <v>2990</v>
      </c>
      <c r="O24" s="50">
        <v>2967</v>
      </c>
      <c r="P24" s="50">
        <v>4</v>
      </c>
      <c r="Q24" s="50">
        <v>4</v>
      </c>
      <c r="R24" s="50">
        <v>28</v>
      </c>
      <c r="S24" s="50" t="s">
        <v>99</v>
      </c>
      <c r="T24" s="54">
        <v>5</v>
      </c>
      <c r="U24" s="53" t="s">
        <v>99</v>
      </c>
      <c r="V24" s="50">
        <v>10</v>
      </c>
      <c r="W24" s="60">
        <v>10</v>
      </c>
      <c r="X24" s="62">
        <v>41.7</v>
      </c>
      <c r="Y24" s="61">
        <v>300</v>
      </c>
      <c r="Z24" s="96"/>
      <c r="AA24" s="3"/>
    </row>
    <row r="25" spans="1:27" ht="10.5" customHeight="1">
      <c r="A25" s="8">
        <v>10</v>
      </c>
      <c r="B25" s="50">
        <v>58</v>
      </c>
      <c r="C25" s="50">
        <v>33</v>
      </c>
      <c r="D25" s="51">
        <v>46</v>
      </c>
      <c r="E25" s="50">
        <v>3</v>
      </c>
      <c r="F25" s="50">
        <v>44</v>
      </c>
      <c r="G25" s="51">
        <v>19</v>
      </c>
      <c r="H25" s="51">
        <v>0</v>
      </c>
      <c r="I25" s="111">
        <v>0.02</v>
      </c>
      <c r="J25" s="50">
        <v>0</v>
      </c>
      <c r="K25" s="50">
        <v>0</v>
      </c>
      <c r="L25" s="50">
        <v>100</v>
      </c>
      <c r="M25" s="50">
        <v>39</v>
      </c>
      <c r="N25" s="50">
        <v>3010</v>
      </c>
      <c r="O25" s="50">
        <v>2972</v>
      </c>
      <c r="P25" s="50">
        <v>2</v>
      </c>
      <c r="Q25" s="50">
        <v>5</v>
      </c>
      <c r="R25" s="50">
        <v>25</v>
      </c>
      <c r="S25" s="50" t="s">
        <v>294</v>
      </c>
      <c r="T25" s="50">
        <v>2.8</v>
      </c>
      <c r="U25" s="53" t="s">
        <v>294</v>
      </c>
      <c r="V25" s="50">
        <v>9</v>
      </c>
      <c r="W25" s="50">
        <v>0</v>
      </c>
      <c r="X25" s="60">
        <v>50.2</v>
      </c>
      <c r="Y25" s="61">
        <v>1010</v>
      </c>
      <c r="Z25" s="96"/>
      <c r="AA25" s="3"/>
    </row>
    <row r="26" spans="1:27" ht="10.5" customHeight="1">
      <c r="A26" s="8">
        <v>11</v>
      </c>
      <c r="B26" s="50">
        <v>67</v>
      </c>
      <c r="C26" s="50">
        <v>40</v>
      </c>
      <c r="D26" s="51">
        <v>54</v>
      </c>
      <c r="E26" s="50">
        <v>10</v>
      </c>
      <c r="F26" s="50">
        <v>59</v>
      </c>
      <c r="G26" s="51">
        <v>11</v>
      </c>
      <c r="H26" s="51">
        <v>0</v>
      </c>
      <c r="I26" s="50">
        <v>0</v>
      </c>
      <c r="J26" s="50">
        <v>0</v>
      </c>
      <c r="K26" s="50">
        <v>0</v>
      </c>
      <c r="L26" s="50">
        <v>84</v>
      </c>
      <c r="M26" s="50">
        <v>36</v>
      </c>
      <c r="N26" s="50">
        <v>3013</v>
      </c>
      <c r="O26" s="50">
        <v>2991</v>
      </c>
      <c r="P26" s="50">
        <v>1</v>
      </c>
      <c r="Q26" s="50">
        <v>10</v>
      </c>
      <c r="R26" s="50">
        <v>27</v>
      </c>
      <c r="S26" s="50" t="s">
        <v>300</v>
      </c>
      <c r="T26" s="54">
        <v>5.8</v>
      </c>
      <c r="U26" s="53" t="s">
        <v>111</v>
      </c>
      <c r="V26" s="50">
        <v>0</v>
      </c>
      <c r="W26" s="50">
        <v>1</v>
      </c>
      <c r="X26" s="62">
        <v>55.9</v>
      </c>
      <c r="Y26" s="61">
        <v>760</v>
      </c>
      <c r="Z26" s="96"/>
      <c r="AA26" s="3"/>
    </row>
    <row r="27" spans="1:27" ht="10.5" customHeight="1">
      <c r="A27" s="8">
        <v>12</v>
      </c>
      <c r="B27" s="50">
        <v>76</v>
      </c>
      <c r="C27" s="50">
        <v>53</v>
      </c>
      <c r="D27" s="51">
        <v>65</v>
      </c>
      <c r="E27" s="50">
        <v>20</v>
      </c>
      <c r="F27" s="50">
        <v>54</v>
      </c>
      <c r="G27" s="51">
        <v>0</v>
      </c>
      <c r="H27" s="51">
        <v>0</v>
      </c>
      <c r="I27" s="50">
        <v>0.48</v>
      </c>
      <c r="J27" s="50">
        <v>0</v>
      </c>
      <c r="K27" s="50">
        <v>0</v>
      </c>
      <c r="L27" s="50">
        <v>93</v>
      </c>
      <c r="M27" s="50">
        <v>41</v>
      </c>
      <c r="N27" s="50">
        <v>2991</v>
      </c>
      <c r="O27" s="50">
        <v>2963</v>
      </c>
      <c r="P27" s="50">
        <v>8</v>
      </c>
      <c r="Q27" s="50">
        <v>16</v>
      </c>
      <c r="R27" s="50">
        <v>37</v>
      </c>
      <c r="S27" s="50" t="s">
        <v>300</v>
      </c>
      <c r="T27" s="50">
        <v>10.3</v>
      </c>
      <c r="U27" s="53" t="s">
        <v>111</v>
      </c>
      <c r="V27" s="50">
        <v>8</v>
      </c>
      <c r="W27" s="50">
        <v>10</v>
      </c>
      <c r="X27" s="62">
        <v>61.7</v>
      </c>
      <c r="Y27" s="61">
        <v>900</v>
      </c>
      <c r="Z27" s="96" t="s">
        <v>312</v>
      </c>
      <c r="AA27" s="3"/>
    </row>
    <row r="28" spans="1:27" ht="10.5" customHeight="1">
      <c r="A28" s="8">
        <v>13</v>
      </c>
      <c r="B28" s="50">
        <v>65</v>
      </c>
      <c r="C28" s="50">
        <v>48</v>
      </c>
      <c r="D28" s="51">
        <v>57</v>
      </c>
      <c r="E28" s="50">
        <v>12</v>
      </c>
      <c r="F28" s="50">
        <v>53</v>
      </c>
      <c r="G28" s="51">
        <v>8</v>
      </c>
      <c r="H28" s="51">
        <v>0</v>
      </c>
      <c r="I28" s="50">
        <v>0.09</v>
      </c>
      <c r="J28" s="50">
        <v>0</v>
      </c>
      <c r="K28" s="50">
        <v>0</v>
      </c>
      <c r="L28" s="50">
        <v>94</v>
      </c>
      <c r="M28" s="50">
        <v>18</v>
      </c>
      <c r="N28" s="50">
        <v>3018</v>
      </c>
      <c r="O28" s="50">
        <v>2980</v>
      </c>
      <c r="P28" s="50">
        <v>4</v>
      </c>
      <c r="Q28" s="50">
        <v>10</v>
      </c>
      <c r="R28" s="50">
        <v>30</v>
      </c>
      <c r="S28" s="50" t="s">
        <v>294</v>
      </c>
      <c r="T28" s="50">
        <v>5.1</v>
      </c>
      <c r="U28" s="53" t="s">
        <v>294</v>
      </c>
      <c r="V28" s="50">
        <v>0</v>
      </c>
      <c r="W28" s="50">
        <v>0</v>
      </c>
      <c r="X28" s="62">
        <v>58.3</v>
      </c>
      <c r="Y28" s="61">
        <v>970</v>
      </c>
      <c r="Z28" s="96" t="s">
        <v>390</v>
      </c>
      <c r="AA28" s="3"/>
    </row>
    <row r="29" spans="1:27" ht="10.5" customHeight="1">
      <c r="A29" s="8">
        <v>14</v>
      </c>
      <c r="B29" s="50">
        <v>72</v>
      </c>
      <c r="C29" s="50">
        <v>38</v>
      </c>
      <c r="D29" s="51">
        <v>55</v>
      </c>
      <c r="E29" s="50">
        <v>8</v>
      </c>
      <c r="F29" s="50">
        <v>60</v>
      </c>
      <c r="G29" s="51">
        <v>10</v>
      </c>
      <c r="H29" s="51">
        <v>0</v>
      </c>
      <c r="I29" s="51">
        <v>0</v>
      </c>
      <c r="J29" s="50">
        <v>0</v>
      </c>
      <c r="K29" s="50">
        <v>0</v>
      </c>
      <c r="L29" s="50">
        <v>67</v>
      </c>
      <c r="M29" s="50">
        <v>19</v>
      </c>
      <c r="N29" s="52">
        <v>3030</v>
      </c>
      <c r="O29" s="50">
        <v>3014</v>
      </c>
      <c r="P29" s="50" t="s">
        <v>10</v>
      </c>
      <c r="Q29" s="50">
        <v>5</v>
      </c>
      <c r="R29" s="50">
        <v>21</v>
      </c>
      <c r="S29" s="50" t="s">
        <v>111</v>
      </c>
      <c r="T29" s="54">
        <v>3.7</v>
      </c>
      <c r="U29" s="53" t="s">
        <v>293</v>
      </c>
      <c r="V29" s="50">
        <v>3</v>
      </c>
      <c r="W29" s="50">
        <v>0</v>
      </c>
      <c r="X29" s="62">
        <v>63.1</v>
      </c>
      <c r="Y29" s="61">
        <v>780</v>
      </c>
      <c r="Z29" s="96" t="s">
        <v>389</v>
      </c>
      <c r="AA29" s="3"/>
    </row>
    <row r="30" spans="1:27" ht="10.5" customHeight="1">
      <c r="A30" s="8">
        <v>15</v>
      </c>
      <c r="B30" s="50">
        <v>71</v>
      </c>
      <c r="C30" s="50">
        <v>50</v>
      </c>
      <c r="D30" s="51">
        <v>61</v>
      </c>
      <c r="E30" s="50">
        <v>13</v>
      </c>
      <c r="F30" s="50">
        <v>58</v>
      </c>
      <c r="G30" s="51">
        <v>4</v>
      </c>
      <c r="H30" s="51">
        <v>0</v>
      </c>
      <c r="I30" s="51">
        <v>0</v>
      </c>
      <c r="J30" s="50">
        <v>0</v>
      </c>
      <c r="K30" s="50">
        <v>0</v>
      </c>
      <c r="L30" s="50">
        <v>41</v>
      </c>
      <c r="M30" s="50">
        <v>17</v>
      </c>
      <c r="N30" s="50">
        <v>3025</v>
      </c>
      <c r="O30" s="50">
        <v>3010</v>
      </c>
      <c r="P30" s="50">
        <v>1</v>
      </c>
      <c r="Q30" s="50">
        <v>7</v>
      </c>
      <c r="R30" s="50">
        <v>26</v>
      </c>
      <c r="S30" s="50" t="s">
        <v>112</v>
      </c>
      <c r="T30" s="54">
        <v>5.5</v>
      </c>
      <c r="U30" s="50" t="s">
        <v>112</v>
      </c>
      <c r="V30" s="50">
        <v>0</v>
      </c>
      <c r="W30" s="50">
        <v>10</v>
      </c>
      <c r="X30" s="62">
        <v>61</v>
      </c>
      <c r="Y30" s="61">
        <v>830</v>
      </c>
      <c r="Z30" s="96" t="s">
        <v>388</v>
      </c>
      <c r="AA30" s="3"/>
    </row>
    <row r="31" spans="1:27" ht="10.5" customHeight="1">
      <c r="A31" s="8">
        <v>16</v>
      </c>
      <c r="B31" s="50">
        <v>73</v>
      </c>
      <c r="C31" s="50">
        <v>52</v>
      </c>
      <c r="D31" s="51">
        <v>63</v>
      </c>
      <c r="E31" s="50">
        <v>14</v>
      </c>
      <c r="F31" s="50">
        <v>63</v>
      </c>
      <c r="G31" s="51">
        <v>2</v>
      </c>
      <c r="H31" s="51">
        <v>0</v>
      </c>
      <c r="I31" s="50">
        <v>0</v>
      </c>
      <c r="J31" s="51">
        <v>0</v>
      </c>
      <c r="K31" s="50">
        <v>0</v>
      </c>
      <c r="L31" s="50">
        <v>58</v>
      </c>
      <c r="M31" s="50">
        <v>27</v>
      </c>
      <c r="N31" s="50">
        <v>3014</v>
      </c>
      <c r="O31" s="50">
        <v>3000</v>
      </c>
      <c r="P31" s="50">
        <v>1</v>
      </c>
      <c r="Q31" s="50">
        <v>2</v>
      </c>
      <c r="R31" s="50">
        <v>16</v>
      </c>
      <c r="S31" s="50" t="s">
        <v>294</v>
      </c>
      <c r="T31" s="54">
        <v>3.1</v>
      </c>
      <c r="U31" s="53" t="s">
        <v>295</v>
      </c>
      <c r="V31" s="50">
        <v>9</v>
      </c>
      <c r="W31" s="50">
        <v>10</v>
      </c>
      <c r="X31" s="60">
        <v>63.3</v>
      </c>
      <c r="Y31" s="61">
        <v>1120</v>
      </c>
      <c r="Z31" s="96"/>
      <c r="AA31" s="3"/>
    </row>
    <row r="32" spans="1:27" ht="10.5" customHeight="1">
      <c r="A32" s="8">
        <v>17</v>
      </c>
      <c r="B32" s="50">
        <v>76</v>
      </c>
      <c r="C32" s="60">
        <v>50</v>
      </c>
      <c r="D32" s="51">
        <v>63</v>
      </c>
      <c r="E32" s="50">
        <v>14</v>
      </c>
      <c r="F32" s="50">
        <v>58</v>
      </c>
      <c r="G32" s="51">
        <v>2</v>
      </c>
      <c r="H32" s="51">
        <v>0</v>
      </c>
      <c r="I32" s="66">
        <v>0</v>
      </c>
      <c r="J32" s="60">
        <v>0</v>
      </c>
      <c r="K32" s="60">
        <v>0</v>
      </c>
      <c r="L32" s="50">
        <v>89</v>
      </c>
      <c r="M32" s="50">
        <v>21</v>
      </c>
      <c r="N32" s="60">
        <v>3014</v>
      </c>
      <c r="O32" s="60">
        <v>3000</v>
      </c>
      <c r="P32" s="60" t="s">
        <v>10</v>
      </c>
      <c r="Q32" s="60">
        <v>2</v>
      </c>
      <c r="R32" s="60">
        <v>15</v>
      </c>
      <c r="S32" s="60" t="s">
        <v>23</v>
      </c>
      <c r="T32" s="62">
        <v>2.2</v>
      </c>
      <c r="U32" s="61" t="s">
        <v>75</v>
      </c>
      <c r="V32" s="60">
        <v>7</v>
      </c>
      <c r="W32" s="60">
        <v>5</v>
      </c>
      <c r="X32" s="62">
        <v>67.1</v>
      </c>
      <c r="Y32" s="61">
        <v>790</v>
      </c>
      <c r="Z32" s="96"/>
      <c r="AA32" s="3"/>
    </row>
    <row r="33" spans="1:29" ht="10.5" customHeight="1">
      <c r="A33" s="8">
        <v>18</v>
      </c>
      <c r="B33" s="50">
        <v>72</v>
      </c>
      <c r="C33" s="60">
        <v>51</v>
      </c>
      <c r="D33" s="51">
        <v>62</v>
      </c>
      <c r="E33" s="50">
        <v>13</v>
      </c>
      <c r="F33" s="50">
        <v>52</v>
      </c>
      <c r="G33" s="51">
        <v>3</v>
      </c>
      <c r="H33" s="51">
        <v>0</v>
      </c>
      <c r="I33" s="60">
        <v>0.05</v>
      </c>
      <c r="J33" s="60">
        <v>0</v>
      </c>
      <c r="K33" s="60">
        <v>0</v>
      </c>
      <c r="L33" s="50">
        <v>80</v>
      </c>
      <c r="M33" s="50">
        <v>27</v>
      </c>
      <c r="N33" s="60">
        <v>3012</v>
      </c>
      <c r="O33" s="60">
        <v>2991</v>
      </c>
      <c r="P33" s="60">
        <v>9</v>
      </c>
      <c r="Q33" s="60">
        <v>12</v>
      </c>
      <c r="R33" s="60">
        <v>25</v>
      </c>
      <c r="S33" s="60" t="s">
        <v>304</v>
      </c>
      <c r="T33" s="60">
        <v>5.7</v>
      </c>
      <c r="U33" s="61" t="s">
        <v>19</v>
      </c>
      <c r="V33" s="60">
        <v>6</v>
      </c>
      <c r="W33" s="60">
        <v>10</v>
      </c>
      <c r="X33" s="60">
        <v>62.8</v>
      </c>
      <c r="Y33" s="61">
        <v>980</v>
      </c>
      <c r="Z33" s="96"/>
      <c r="AA33" s="42"/>
      <c r="AB33" s="43"/>
      <c r="AC33" s="43"/>
    </row>
    <row r="34" spans="1:27" ht="10.5" customHeight="1">
      <c r="A34" s="8">
        <v>19</v>
      </c>
      <c r="B34" s="50">
        <v>59</v>
      </c>
      <c r="C34" s="60">
        <v>47</v>
      </c>
      <c r="D34" s="51">
        <v>53</v>
      </c>
      <c r="E34" s="50">
        <v>4</v>
      </c>
      <c r="F34" s="50">
        <v>47</v>
      </c>
      <c r="G34" s="51">
        <v>12</v>
      </c>
      <c r="H34" s="51">
        <v>0</v>
      </c>
      <c r="I34" s="64">
        <v>0.39</v>
      </c>
      <c r="J34" s="60">
        <v>0</v>
      </c>
      <c r="K34" s="60">
        <v>0</v>
      </c>
      <c r="L34" s="50">
        <v>95</v>
      </c>
      <c r="M34" s="50">
        <v>70</v>
      </c>
      <c r="N34" s="60">
        <v>2993</v>
      </c>
      <c r="O34" s="60">
        <v>2956</v>
      </c>
      <c r="P34" s="60">
        <v>4</v>
      </c>
      <c r="Q34" s="60">
        <v>3</v>
      </c>
      <c r="R34" s="60">
        <v>22</v>
      </c>
      <c r="S34" s="60" t="s">
        <v>296</v>
      </c>
      <c r="T34" s="62">
        <v>4.8</v>
      </c>
      <c r="U34" s="61" t="s">
        <v>112</v>
      </c>
      <c r="V34" s="60">
        <v>10</v>
      </c>
      <c r="W34" s="60">
        <v>10</v>
      </c>
      <c r="X34" s="62">
        <v>55.9</v>
      </c>
      <c r="Y34" s="61">
        <v>730</v>
      </c>
      <c r="Z34" s="96" t="s">
        <v>313</v>
      </c>
      <c r="AA34" s="3"/>
    </row>
    <row r="35" spans="1:27" ht="10.5" customHeight="1">
      <c r="A35" s="8">
        <v>20</v>
      </c>
      <c r="B35" s="50">
        <v>47</v>
      </c>
      <c r="C35" s="63">
        <v>37</v>
      </c>
      <c r="D35" s="51">
        <v>42</v>
      </c>
      <c r="E35" s="50">
        <v>-6</v>
      </c>
      <c r="F35" s="50">
        <v>37</v>
      </c>
      <c r="G35" s="51">
        <v>23</v>
      </c>
      <c r="H35" s="51">
        <v>0</v>
      </c>
      <c r="I35" s="60">
        <v>0.01</v>
      </c>
      <c r="J35" s="60">
        <v>0</v>
      </c>
      <c r="K35" s="60">
        <v>0</v>
      </c>
      <c r="L35" s="50">
        <v>87</v>
      </c>
      <c r="M35" s="50">
        <v>57</v>
      </c>
      <c r="N35" s="60">
        <v>2957</v>
      </c>
      <c r="O35" s="60">
        <v>2949</v>
      </c>
      <c r="P35" s="50">
        <v>4</v>
      </c>
      <c r="Q35" s="50">
        <v>7</v>
      </c>
      <c r="R35" s="60">
        <v>28</v>
      </c>
      <c r="S35" s="60" t="s">
        <v>293</v>
      </c>
      <c r="T35" s="60">
        <v>6.5</v>
      </c>
      <c r="U35" s="61" t="s">
        <v>75</v>
      </c>
      <c r="V35" s="60">
        <v>10</v>
      </c>
      <c r="W35" s="60">
        <v>10</v>
      </c>
      <c r="X35" s="62">
        <v>48</v>
      </c>
      <c r="Y35" s="61">
        <v>330</v>
      </c>
      <c r="Z35" s="96"/>
      <c r="AA35" s="3"/>
    </row>
    <row r="36" spans="1:27" ht="10.5" customHeight="1">
      <c r="A36" s="8">
        <v>21</v>
      </c>
      <c r="B36" s="50">
        <v>42</v>
      </c>
      <c r="C36" s="60">
        <v>35</v>
      </c>
      <c r="D36" s="51">
        <v>39</v>
      </c>
      <c r="E36" s="50">
        <v>-10</v>
      </c>
      <c r="F36" s="50">
        <v>36</v>
      </c>
      <c r="G36" s="51">
        <v>26</v>
      </c>
      <c r="H36" s="51">
        <v>0</v>
      </c>
      <c r="I36" s="60">
        <v>0.03</v>
      </c>
      <c r="J36" s="61">
        <v>0.2</v>
      </c>
      <c r="K36" s="60">
        <v>0</v>
      </c>
      <c r="L36" s="50">
        <v>88</v>
      </c>
      <c r="M36" s="50">
        <v>56</v>
      </c>
      <c r="N36" s="60">
        <v>2979</v>
      </c>
      <c r="O36" s="60">
        <v>2952</v>
      </c>
      <c r="P36" s="60">
        <v>3</v>
      </c>
      <c r="Q36" s="60">
        <v>4</v>
      </c>
      <c r="R36" s="60">
        <v>31</v>
      </c>
      <c r="S36" s="60" t="s">
        <v>295</v>
      </c>
      <c r="T36" s="60">
        <v>6.3</v>
      </c>
      <c r="U36" s="61" t="s">
        <v>75</v>
      </c>
      <c r="V36" s="60">
        <v>10</v>
      </c>
      <c r="W36" s="60">
        <v>6</v>
      </c>
      <c r="X36" s="60">
        <v>47.5</v>
      </c>
      <c r="Y36" s="163">
        <v>1190</v>
      </c>
      <c r="Z36" s="96" t="s">
        <v>391</v>
      </c>
      <c r="AA36" s="3"/>
    </row>
    <row r="37" spans="1:27" ht="10.5" customHeight="1">
      <c r="A37" s="8">
        <v>22</v>
      </c>
      <c r="B37" s="50">
        <v>49</v>
      </c>
      <c r="C37" s="60">
        <v>34</v>
      </c>
      <c r="D37" s="51">
        <v>42</v>
      </c>
      <c r="E37" s="50">
        <v>-6</v>
      </c>
      <c r="F37" s="50">
        <v>37</v>
      </c>
      <c r="G37" s="51">
        <v>23</v>
      </c>
      <c r="H37" s="51">
        <v>0</v>
      </c>
      <c r="I37" s="60">
        <v>0</v>
      </c>
      <c r="J37" s="60">
        <v>0</v>
      </c>
      <c r="K37" s="60">
        <v>0</v>
      </c>
      <c r="L37" s="50">
        <v>74</v>
      </c>
      <c r="M37" s="50">
        <v>19</v>
      </c>
      <c r="N37" s="60">
        <v>2999</v>
      </c>
      <c r="O37" s="60">
        <v>2978</v>
      </c>
      <c r="P37" s="60">
        <v>7</v>
      </c>
      <c r="Q37" s="60">
        <v>3</v>
      </c>
      <c r="R37" s="60">
        <v>27</v>
      </c>
      <c r="S37" s="60" t="s">
        <v>75</v>
      </c>
      <c r="T37" s="62">
        <v>5.4</v>
      </c>
      <c r="U37" s="61" t="s">
        <v>293</v>
      </c>
      <c r="V37" s="60">
        <v>7</v>
      </c>
      <c r="W37" s="60">
        <v>1</v>
      </c>
      <c r="X37" s="62">
        <v>54</v>
      </c>
      <c r="Y37" s="61">
        <v>810</v>
      </c>
      <c r="Z37" s="96"/>
      <c r="AA37" s="3"/>
    </row>
    <row r="38" spans="1:27" ht="10.5" customHeight="1">
      <c r="A38" s="8">
        <v>23</v>
      </c>
      <c r="B38" s="50">
        <v>56</v>
      </c>
      <c r="C38" s="60">
        <v>29</v>
      </c>
      <c r="D38" s="51">
        <v>43</v>
      </c>
      <c r="E38" s="50">
        <v>-7</v>
      </c>
      <c r="F38" s="50">
        <v>44</v>
      </c>
      <c r="G38" s="51">
        <v>22</v>
      </c>
      <c r="H38" s="51">
        <v>0</v>
      </c>
      <c r="I38" s="66">
        <v>0</v>
      </c>
      <c r="J38" s="66">
        <v>0</v>
      </c>
      <c r="K38" s="60">
        <v>0</v>
      </c>
      <c r="L38" s="50">
        <v>62</v>
      </c>
      <c r="M38" s="50">
        <v>15</v>
      </c>
      <c r="N38" s="60">
        <v>3010</v>
      </c>
      <c r="O38" s="60">
        <v>2997</v>
      </c>
      <c r="P38" s="50" t="s">
        <v>10</v>
      </c>
      <c r="Q38" s="60">
        <v>1</v>
      </c>
      <c r="R38" s="60">
        <v>17</v>
      </c>
      <c r="S38" s="60" t="s">
        <v>295</v>
      </c>
      <c r="T38" s="62">
        <v>2.4</v>
      </c>
      <c r="U38" s="61" t="s">
        <v>75</v>
      </c>
      <c r="V38" s="60">
        <v>0</v>
      </c>
      <c r="W38" s="60">
        <v>3</v>
      </c>
      <c r="X38" s="62">
        <v>57.9</v>
      </c>
      <c r="Y38" s="61">
        <v>830</v>
      </c>
      <c r="Z38" s="96" t="s">
        <v>392</v>
      </c>
      <c r="AA38" s="3"/>
    </row>
    <row r="39" spans="1:27" ht="10.5" customHeight="1">
      <c r="A39" s="8">
        <v>24</v>
      </c>
      <c r="B39" s="50">
        <v>52</v>
      </c>
      <c r="C39" s="65">
        <v>42</v>
      </c>
      <c r="D39" s="51">
        <v>47</v>
      </c>
      <c r="E39" s="50">
        <v>-4</v>
      </c>
      <c r="F39" s="50">
        <v>46</v>
      </c>
      <c r="G39" s="51">
        <v>18</v>
      </c>
      <c r="H39" s="51">
        <v>0</v>
      </c>
      <c r="I39" s="60">
        <v>0.02</v>
      </c>
      <c r="J39" s="60">
        <v>0</v>
      </c>
      <c r="K39" s="60">
        <v>0</v>
      </c>
      <c r="L39" s="50">
        <v>84</v>
      </c>
      <c r="M39" s="50">
        <v>30</v>
      </c>
      <c r="N39" s="60">
        <v>3002</v>
      </c>
      <c r="O39" s="60">
        <v>2980</v>
      </c>
      <c r="P39" s="50">
        <v>2</v>
      </c>
      <c r="Q39" s="60">
        <v>12</v>
      </c>
      <c r="R39" s="60">
        <v>24</v>
      </c>
      <c r="S39" s="60" t="s">
        <v>297</v>
      </c>
      <c r="T39" s="62">
        <v>4.7</v>
      </c>
      <c r="U39" s="61" t="s">
        <v>112</v>
      </c>
      <c r="V39" s="60">
        <v>10</v>
      </c>
      <c r="W39" s="60">
        <v>10</v>
      </c>
      <c r="X39" s="60">
        <v>48.4</v>
      </c>
      <c r="Y39" s="61">
        <v>210</v>
      </c>
      <c r="Z39" s="96"/>
      <c r="AA39" s="3"/>
    </row>
    <row r="40" spans="1:27" ht="10.5" customHeight="1">
      <c r="A40" s="8">
        <v>25</v>
      </c>
      <c r="B40" s="50">
        <v>62</v>
      </c>
      <c r="C40" s="60">
        <v>43</v>
      </c>
      <c r="D40" s="51">
        <v>53</v>
      </c>
      <c r="E40" s="50">
        <v>1</v>
      </c>
      <c r="F40" s="50">
        <v>47</v>
      </c>
      <c r="G40" s="51">
        <v>12</v>
      </c>
      <c r="H40" s="51">
        <v>0</v>
      </c>
      <c r="I40" s="60">
        <v>0</v>
      </c>
      <c r="J40" s="60">
        <v>0</v>
      </c>
      <c r="K40" s="60">
        <v>0</v>
      </c>
      <c r="L40" s="50">
        <v>86</v>
      </c>
      <c r="M40" s="50">
        <v>21</v>
      </c>
      <c r="N40" s="60">
        <v>3000</v>
      </c>
      <c r="O40" s="60">
        <v>2981</v>
      </c>
      <c r="P40" s="60">
        <v>6</v>
      </c>
      <c r="Q40" s="60">
        <v>7</v>
      </c>
      <c r="R40" s="60">
        <v>26</v>
      </c>
      <c r="S40" s="60" t="s">
        <v>304</v>
      </c>
      <c r="T40" s="62">
        <v>6.1</v>
      </c>
      <c r="U40" s="60" t="s">
        <v>19</v>
      </c>
      <c r="V40" s="60">
        <v>10</v>
      </c>
      <c r="W40" s="60">
        <v>0</v>
      </c>
      <c r="X40" s="60">
        <v>58.3</v>
      </c>
      <c r="Y40" s="61">
        <v>880</v>
      </c>
      <c r="Z40" s="96"/>
      <c r="AA40" s="3"/>
    </row>
    <row r="41" spans="1:27" ht="10.5" customHeight="1">
      <c r="A41" s="8">
        <v>26</v>
      </c>
      <c r="B41" s="50">
        <v>64</v>
      </c>
      <c r="C41" s="60">
        <v>36</v>
      </c>
      <c r="D41" s="51">
        <v>50</v>
      </c>
      <c r="E41" s="50">
        <v>-3</v>
      </c>
      <c r="F41" s="50">
        <v>50</v>
      </c>
      <c r="G41" s="51">
        <v>15</v>
      </c>
      <c r="H41" s="51">
        <v>0</v>
      </c>
      <c r="I41" s="61">
        <v>0</v>
      </c>
      <c r="J41" s="60">
        <v>0</v>
      </c>
      <c r="K41" s="60">
        <v>0</v>
      </c>
      <c r="L41" s="50">
        <v>63</v>
      </c>
      <c r="M41" s="50">
        <v>23</v>
      </c>
      <c r="N41" s="60">
        <v>3017</v>
      </c>
      <c r="O41" s="60">
        <v>3000</v>
      </c>
      <c r="P41" s="60">
        <v>4</v>
      </c>
      <c r="Q41" s="60">
        <v>6</v>
      </c>
      <c r="R41" s="60">
        <v>19</v>
      </c>
      <c r="S41" s="60" t="s">
        <v>99</v>
      </c>
      <c r="T41" s="62">
        <v>3.9</v>
      </c>
      <c r="U41" s="60" t="s">
        <v>99</v>
      </c>
      <c r="V41" s="60">
        <v>0</v>
      </c>
      <c r="W41" s="60">
        <v>1</v>
      </c>
      <c r="X41" s="62">
        <v>61.3</v>
      </c>
      <c r="Y41" s="61">
        <v>830</v>
      </c>
      <c r="Z41" s="96"/>
      <c r="AA41" s="3"/>
    </row>
    <row r="42" spans="1:27" ht="10.5" customHeight="1">
      <c r="A42" s="8">
        <v>27</v>
      </c>
      <c r="B42" s="50">
        <v>70</v>
      </c>
      <c r="C42" s="60">
        <v>40</v>
      </c>
      <c r="D42" s="51">
        <v>55</v>
      </c>
      <c r="E42" s="50">
        <v>4</v>
      </c>
      <c r="F42" s="50">
        <v>55</v>
      </c>
      <c r="G42" s="51">
        <v>10</v>
      </c>
      <c r="H42" s="51">
        <v>0</v>
      </c>
      <c r="I42" s="61">
        <v>0</v>
      </c>
      <c r="J42" s="60">
        <v>0</v>
      </c>
      <c r="K42" s="60">
        <v>0</v>
      </c>
      <c r="L42" s="50">
        <v>72</v>
      </c>
      <c r="M42" s="50">
        <v>21</v>
      </c>
      <c r="N42" s="60">
        <v>3025</v>
      </c>
      <c r="O42" s="60">
        <v>3012</v>
      </c>
      <c r="P42" s="60">
        <v>2</v>
      </c>
      <c r="Q42" s="60">
        <v>2</v>
      </c>
      <c r="R42" s="60">
        <v>19</v>
      </c>
      <c r="S42" s="60" t="s">
        <v>99</v>
      </c>
      <c r="T42" s="60">
        <v>2.7</v>
      </c>
      <c r="U42" s="61" t="s">
        <v>99</v>
      </c>
      <c r="V42" s="60">
        <v>0</v>
      </c>
      <c r="W42" s="60">
        <v>2</v>
      </c>
      <c r="X42" s="62">
        <v>64.2</v>
      </c>
      <c r="Y42" s="61">
        <v>830</v>
      </c>
      <c r="Z42" s="96"/>
      <c r="AA42" s="3"/>
    </row>
    <row r="43" spans="1:27" ht="10.5" customHeight="1">
      <c r="A43" s="8">
        <v>28</v>
      </c>
      <c r="B43" s="50">
        <v>67</v>
      </c>
      <c r="C43" s="60">
        <v>44</v>
      </c>
      <c r="D43" s="51">
        <v>56</v>
      </c>
      <c r="E43" s="50">
        <v>5</v>
      </c>
      <c r="F43" s="50">
        <v>55</v>
      </c>
      <c r="G43" s="51">
        <v>9</v>
      </c>
      <c r="H43" s="51">
        <v>0</v>
      </c>
      <c r="I43" s="64" t="s">
        <v>18</v>
      </c>
      <c r="J43" s="60">
        <v>0</v>
      </c>
      <c r="K43" s="60">
        <v>0</v>
      </c>
      <c r="L43" s="50">
        <v>73</v>
      </c>
      <c r="M43" s="50">
        <v>34</v>
      </c>
      <c r="N43" s="60">
        <v>3019</v>
      </c>
      <c r="O43" s="60">
        <v>3004</v>
      </c>
      <c r="P43" s="60">
        <v>1</v>
      </c>
      <c r="Q43" s="60">
        <v>1</v>
      </c>
      <c r="R43" s="60">
        <v>16</v>
      </c>
      <c r="S43" s="60" t="s">
        <v>296</v>
      </c>
      <c r="T43" s="61">
        <v>2.5</v>
      </c>
      <c r="U43" s="60" t="s">
        <v>99</v>
      </c>
      <c r="V43" s="50">
        <v>1</v>
      </c>
      <c r="W43" s="60">
        <v>4</v>
      </c>
      <c r="X43" s="49">
        <v>60.1</v>
      </c>
      <c r="Y43" s="48">
        <v>990</v>
      </c>
      <c r="Z43" s="96"/>
      <c r="AA43" s="3"/>
    </row>
    <row r="44" spans="1:27" ht="10.5" customHeight="1">
      <c r="A44" s="8">
        <v>29</v>
      </c>
      <c r="B44" s="60">
        <v>69</v>
      </c>
      <c r="C44" s="60">
        <v>45</v>
      </c>
      <c r="D44" s="51">
        <v>57</v>
      </c>
      <c r="E44" s="50">
        <v>5</v>
      </c>
      <c r="F44" s="50">
        <v>54</v>
      </c>
      <c r="G44" s="51">
        <v>8</v>
      </c>
      <c r="H44" s="51">
        <v>0</v>
      </c>
      <c r="I44" s="110">
        <v>0</v>
      </c>
      <c r="J44" s="60">
        <v>0</v>
      </c>
      <c r="K44" s="60">
        <v>0</v>
      </c>
      <c r="L44" s="50">
        <v>62</v>
      </c>
      <c r="M44" s="50">
        <v>29</v>
      </c>
      <c r="N44" s="60">
        <v>3011</v>
      </c>
      <c r="O44" s="60">
        <v>2997</v>
      </c>
      <c r="P44" s="60">
        <v>3</v>
      </c>
      <c r="Q44" s="60">
        <v>5</v>
      </c>
      <c r="R44" s="60">
        <v>23</v>
      </c>
      <c r="S44" s="60" t="s">
        <v>99</v>
      </c>
      <c r="T44" s="62">
        <v>4.3</v>
      </c>
      <c r="U44" s="66" t="s">
        <v>99</v>
      </c>
      <c r="V44" s="60">
        <v>3</v>
      </c>
      <c r="W44" s="60">
        <v>2</v>
      </c>
      <c r="X44" s="62">
        <v>64.6</v>
      </c>
      <c r="Y44" s="61">
        <v>830</v>
      </c>
      <c r="Z44" s="96"/>
      <c r="AA44" s="3"/>
    </row>
    <row r="45" spans="1:27" ht="10.5" customHeight="1">
      <c r="A45" s="8">
        <v>30</v>
      </c>
      <c r="B45" s="50">
        <v>68</v>
      </c>
      <c r="C45" s="60">
        <v>46</v>
      </c>
      <c r="D45" s="51">
        <v>57</v>
      </c>
      <c r="E45" s="50">
        <v>5</v>
      </c>
      <c r="F45" s="50">
        <v>58</v>
      </c>
      <c r="G45" s="51">
        <v>8</v>
      </c>
      <c r="H45" s="51">
        <v>0</v>
      </c>
      <c r="I45" s="66">
        <v>0</v>
      </c>
      <c r="J45" s="66">
        <v>0</v>
      </c>
      <c r="K45" s="60">
        <v>0</v>
      </c>
      <c r="L45" s="50">
        <v>61</v>
      </c>
      <c r="M45" s="50">
        <v>22</v>
      </c>
      <c r="N45" s="60">
        <v>3012</v>
      </c>
      <c r="O45" s="60">
        <v>3002</v>
      </c>
      <c r="P45" s="60">
        <v>4</v>
      </c>
      <c r="Q45" s="60">
        <v>3</v>
      </c>
      <c r="R45" s="60">
        <v>14</v>
      </c>
      <c r="S45" s="60" t="s">
        <v>304</v>
      </c>
      <c r="T45" s="60">
        <v>3.6</v>
      </c>
      <c r="U45" s="66" t="s">
        <v>19</v>
      </c>
      <c r="V45" s="60">
        <v>4</v>
      </c>
      <c r="W45" s="60">
        <v>0</v>
      </c>
      <c r="X45" s="62">
        <v>65.5</v>
      </c>
      <c r="Y45" s="61">
        <v>860</v>
      </c>
      <c r="Z45" s="96"/>
      <c r="AA45" s="3"/>
    </row>
    <row r="46" spans="1:27" ht="10.5" customHeight="1" thickBot="1">
      <c r="A46" s="8"/>
      <c r="B46" s="101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1"/>
      <c r="V46" s="50"/>
      <c r="W46" s="51"/>
      <c r="X46" s="54"/>
      <c r="Y46" s="53"/>
      <c r="Z46" s="97"/>
      <c r="AA46" s="3"/>
    </row>
    <row r="47" spans="1:27" ht="10.5" customHeight="1">
      <c r="A47" s="9"/>
      <c r="B47" s="102">
        <f>SUM(B16:B46)</f>
        <v>1809</v>
      </c>
      <c r="C47" s="103">
        <f>SUM(C16:C46)</f>
        <v>1219</v>
      </c>
      <c r="D47" s="104"/>
      <c r="E47" s="105"/>
      <c r="F47" s="102">
        <f>SUM(F16:F46)</f>
        <v>1447</v>
      </c>
      <c r="G47" s="122">
        <f>SUM(G16:G46)</f>
        <v>429</v>
      </c>
      <c r="H47" s="122">
        <f>SUM(H16:H46)</f>
        <v>0</v>
      </c>
      <c r="I47" s="132">
        <f>SUM(I16:I46)</f>
        <v>2.07</v>
      </c>
      <c r="J47" s="107">
        <f>SUM(J16:J46)</f>
        <v>0.6000000000000001</v>
      </c>
      <c r="K47" s="102"/>
      <c r="L47" s="102">
        <f>SUM(L16:L46)</f>
        <v>2402</v>
      </c>
      <c r="M47" s="102">
        <f>SUM(M16:M46)</f>
        <v>1049</v>
      </c>
      <c r="N47" s="102"/>
      <c r="O47" s="102"/>
      <c r="P47" s="102">
        <f>SUM(P16:P46)</f>
        <v>105</v>
      </c>
      <c r="Q47" s="102">
        <f>SUM(Q16:Q46)</f>
        <v>184</v>
      </c>
      <c r="R47" s="102">
        <f>MAX(R16:R46)</f>
        <v>40</v>
      </c>
      <c r="S47" s="102" t="s">
        <v>111</v>
      </c>
      <c r="T47" s="107">
        <f>SUM(T16:T46)</f>
        <v>149.1</v>
      </c>
      <c r="U47" s="107"/>
      <c r="V47" s="102">
        <f>SUM(V16:V46)</f>
        <v>170</v>
      </c>
      <c r="W47" s="102">
        <f>SUM(W16:W46)</f>
        <v>169</v>
      </c>
      <c r="X47" s="107"/>
      <c r="Y47" s="122"/>
      <c r="Z47" s="98" t="s">
        <v>11</v>
      </c>
      <c r="AA47" s="2"/>
    </row>
    <row r="48" spans="1:27" ht="10.5" customHeight="1">
      <c r="A48" s="10"/>
      <c r="B48" s="107">
        <f>AVERAGE(B16:B45)</f>
        <v>60.3</v>
      </c>
      <c r="C48" s="107">
        <f>AVERAGE(C16:C45)</f>
        <v>40.63333333333333</v>
      </c>
      <c r="D48" s="107">
        <f>AVERAGE(D16:D47)</f>
        <v>50.7</v>
      </c>
      <c r="E48" s="106"/>
      <c r="F48" s="107">
        <v>48.2</v>
      </c>
      <c r="G48" s="108"/>
      <c r="H48" s="108"/>
      <c r="I48" s="108"/>
      <c r="J48" s="108"/>
      <c r="K48" s="106"/>
      <c r="L48" s="107">
        <v>80.1</v>
      </c>
      <c r="M48" s="107">
        <v>35</v>
      </c>
      <c r="N48" s="122">
        <f>AVERAGE(N16:N47)</f>
        <v>3007</v>
      </c>
      <c r="O48" s="122">
        <v>2986</v>
      </c>
      <c r="P48" s="107">
        <v>3.5</v>
      </c>
      <c r="Q48" s="107">
        <v>6.1</v>
      </c>
      <c r="R48" s="109"/>
      <c r="S48" s="106"/>
      <c r="T48" s="107">
        <v>5</v>
      </c>
      <c r="U48" s="107" t="s">
        <v>99</v>
      </c>
      <c r="V48" s="107">
        <v>5.7</v>
      </c>
      <c r="W48" s="107">
        <v>5.6</v>
      </c>
      <c r="X48" s="107">
        <f>AVERAGE(X16:X47)</f>
        <v>55.12333333333333</v>
      </c>
      <c r="Y48" s="107">
        <f>AVERAGE(Y16:Y47)</f>
        <v>781</v>
      </c>
      <c r="Z48" s="100" t="s">
        <v>60</v>
      </c>
      <c r="AA48" s="4"/>
    </row>
    <row r="49" spans="2:26" ht="10.5" customHeight="1">
      <c r="B49" s="22" t="s">
        <v>61</v>
      </c>
      <c r="C49" s="20"/>
      <c r="D49" s="20"/>
      <c r="E49" s="20"/>
      <c r="F49" s="20"/>
      <c r="G49" s="20"/>
      <c r="H49" s="20"/>
      <c r="I49" s="20"/>
      <c r="K49" s="22" t="s">
        <v>64</v>
      </c>
      <c r="L49" s="22"/>
      <c r="M49" s="22"/>
      <c r="N49" s="22"/>
      <c r="O49" s="22"/>
      <c r="P49" s="22"/>
      <c r="Q49" s="22"/>
      <c r="T49" s="22" t="s">
        <v>68</v>
      </c>
      <c r="U49" s="20"/>
      <c r="V49" s="20"/>
      <c r="W49" s="20"/>
      <c r="X49" s="20"/>
      <c r="Y49" s="20"/>
      <c r="Z49" s="99"/>
    </row>
    <row r="50" spans="2:26" ht="10.5" customHeight="1">
      <c r="B50" s="20" t="s">
        <v>90</v>
      </c>
      <c r="C50" s="20"/>
      <c r="D50" s="20"/>
      <c r="E50" s="20"/>
      <c r="F50" s="20"/>
      <c r="G50" s="178">
        <v>50.5</v>
      </c>
      <c r="H50" s="20"/>
      <c r="I50" s="1"/>
      <c r="K50" s="20" t="s">
        <v>93</v>
      </c>
      <c r="L50" s="20"/>
      <c r="M50" s="20"/>
      <c r="N50" s="30"/>
      <c r="O50" s="110">
        <f>G47</f>
        <v>429</v>
      </c>
      <c r="P50" s="20"/>
      <c r="Q50" s="20"/>
      <c r="T50" s="20" t="s">
        <v>94</v>
      </c>
      <c r="Y50" s="40">
        <v>2.07</v>
      </c>
      <c r="Z50" s="44"/>
    </row>
    <row r="51" spans="2:20" ht="10.5" customHeight="1">
      <c r="B51" s="20" t="s">
        <v>89</v>
      </c>
      <c r="C51" s="20"/>
      <c r="D51" s="20"/>
      <c r="E51" s="20"/>
      <c r="F51" s="20"/>
      <c r="G51" s="20"/>
      <c r="H51" s="32"/>
      <c r="I51" s="32">
        <v>4.2</v>
      </c>
      <c r="K51" s="20" t="s">
        <v>139</v>
      </c>
      <c r="L51" s="20"/>
      <c r="M51" s="20"/>
      <c r="N51" s="20"/>
      <c r="O51" s="20"/>
      <c r="P51" s="31">
        <v>-129</v>
      </c>
      <c r="Q51" s="37"/>
      <c r="T51" s="20" t="s">
        <v>393</v>
      </c>
    </row>
    <row r="52" spans="2:26" ht="10.5" customHeight="1">
      <c r="B52" s="20" t="s">
        <v>91</v>
      </c>
      <c r="C52" s="20"/>
      <c r="D52" s="20"/>
      <c r="E52" s="20"/>
      <c r="F52" s="20"/>
      <c r="G52" s="32">
        <v>4.4</v>
      </c>
      <c r="H52" s="20"/>
      <c r="I52" s="1"/>
      <c r="K52" s="20" t="s">
        <v>275</v>
      </c>
      <c r="L52" s="20"/>
      <c r="M52" s="20"/>
      <c r="N52" s="20"/>
      <c r="O52" s="20"/>
      <c r="P52" s="20"/>
      <c r="Q52" s="30"/>
      <c r="R52" s="35">
        <v>7134</v>
      </c>
      <c r="T52" s="20" t="s">
        <v>107</v>
      </c>
      <c r="Y52" s="40">
        <v>3.41</v>
      </c>
      <c r="Z52" s="35"/>
    </row>
    <row r="53" spans="2:26" ht="10.5" customHeight="1">
      <c r="B53" s="20" t="s">
        <v>62</v>
      </c>
      <c r="C53" s="20"/>
      <c r="D53" s="20"/>
      <c r="E53" s="20"/>
      <c r="F53" s="20"/>
      <c r="G53" s="20"/>
      <c r="H53" s="32">
        <v>29.6</v>
      </c>
      <c r="I53" s="33"/>
      <c r="K53" s="20" t="s">
        <v>139</v>
      </c>
      <c r="L53" s="20"/>
      <c r="M53" s="20"/>
      <c r="N53" s="20"/>
      <c r="O53" s="20"/>
      <c r="P53" s="31">
        <v>-423</v>
      </c>
      <c r="Q53" s="35"/>
      <c r="T53" s="20" t="s">
        <v>400</v>
      </c>
      <c r="Z53" s="36"/>
    </row>
    <row r="54" spans="2:26" ht="10.5" customHeight="1">
      <c r="B54" s="20" t="s">
        <v>89</v>
      </c>
      <c r="C54" s="20"/>
      <c r="D54" s="20"/>
      <c r="E54" s="20"/>
      <c r="F54" s="20"/>
      <c r="G54" s="20"/>
      <c r="H54" s="20"/>
      <c r="I54" s="32">
        <v>2.1</v>
      </c>
      <c r="T54" s="20" t="s">
        <v>95</v>
      </c>
      <c r="Y54" s="40">
        <v>0.58</v>
      </c>
      <c r="Z54" s="33" t="s">
        <v>394</v>
      </c>
    </row>
    <row r="55" spans="2:25" ht="10.5" customHeight="1">
      <c r="B55" s="20" t="s">
        <v>79</v>
      </c>
      <c r="C55" s="20"/>
      <c r="D55" s="20"/>
      <c r="E55" s="31">
        <f>MAX(B16:B46)</f>
        <v>82</v>
      </c>
      <c r="F55" s="20" t="s">
        <v>78</v>
      </c>
      <c r="G55" s="20"/>
      <c r="H55" s="31" t="s">
        <v>309</v>
      </c>
      <c r="I55" s="1"/>
      <c r="K55" s="22" t="s">
        <v>65</v>
      </c>
      <c r="L55" s="22"/>
      <c r="M55" s="22"/>
      <c r="N55" s="22"/>
      <c r="O55" s="22"/>
      <c r="T55" s="20" t="s">
        <v>278</v>
      </c>
      <c r="Y55" s="46">
        <v>0.6</v>
      </c>
    </row>
    <row r="56" spans="2:26" ht="10.5" customHeight="1">
      <c r="B56" s="20" t="s">
        <v>80</v>
      </c>
      <c r="C56" s="20"/>
      <c r="D56" s="20"/>
      <c r="E56" s="31">
        <f>MIN(C16:C46)</f>
        <v>28</v>
      </c>
      <c r="F56" s="20" t="s">
        <v>78</v>
      </c>
      <c r="G56" s="20"/>
      <c r="H56" s="31" t="s">
        <v>276</v>
      </c>
      <c r="I56" s="1"/>
      <c r="K56" s="20" t="s">
        <v>93</v>
      </c>
      <c r="N56" s="29"/>
      <c r="O56" s="31">
        <v>0</v>
      </c>
      <c r="T56" s="20" t="s">
        <v>398</v>
      </c>
      <c r="Z56" s="35"/>
    </row>
    <row r="57" spans="2:25" ht="10.5" customHeight="1">
      <c r="B57" s="20"/>
      <c r="C57" s="20" t="s">
        <v>63</v>
      </c>
      <c r="D57" s="20"/>
      <c r="E57" s="20"/>
      <c r="F57" s="20"/>
      <c r="G57" s="20"/>
      <c r="H57" s="20"/>
      <c r="I57" s="1"/>
      <c r="K57" s="20" t="s">
        <v>139</v>
      </c>
      <c r="P57" s="31">
        <v>-4</v>
      </c>
      <c r="T57" s="20" t="s">
        <v>279</v>
      </c>
      <c r="Y57" s="31">
        <v>40.4</v>
      </c>
    </row>
    <row r="58" spans="2:26" ht="10.5" customHeight="1">
      <c r="B58" s="20" t="s">
        <v>82</v>
      </c>
      <c r="C58" s="20"/>
      <c r="D58" s="20"/>
      <c r="E58" s="20"/>
      <c r="F58" s="20"/>
      <c r="G58" s="31">
        <f>COUNTIF(B16:B46,"&gt;=90")</f>
        <v>0</v>
      </c>
      <c r="H58" s="20"/>
      <c r="I58" s="1"/>
      <c r="K58" s="20" t="s">
        <v>277</v>
      </c>
      <c r="Q58" s="31">
        <v>0</v>
      </c>
      <c r="T58" s="20" t="s">
        <v>399</v>
      </c>
      <c r="Z58" s="35"/>
    </row>
    <row r="59" spans="2:26" ht="10.5" customHeight="1">
      <c r="B59" s="20" t="s">
        <v>81</v>
      </c>
      <c r="C59" s="20"/>
      <c r="D59" s="20"/>
      <c r="E59" s="20"/>
      <c r="F59" s="20"/>
      <c r="G59" s="31">
        <f>COUNTIF(B16:B46,"&lt;=32")</f>
        <v>0</v>
      </c>
      <c r="H59" s="20"/>
      <c r="I59" s="1"/>
      <c r="K59" s="20" t="s">
        <v>139</v>
      </c>
      <c r="P59" s="31">
        <v>-4.5</v>
      </c>
      <c r="T59" s="20" t="s">
        <v>95</v>
      </c>
      <c r="Y59" s="31">
        <v>0.4</v>
      </c>
      <c r="Z59" s="33" t="s">
        <v>395</v>
      </c>
    </row>
    <row r="60" spans="2:26" ht="10.5" customHeight="1">
      <c r="B60" s="20" t="s">
        <v>83</v>
      </c>
      <c r="C60" s="20"/>
      <c r="D60" s="20"/>
      <c r="E60" s="20"/>
      <c r="F60" s="20"/>
      <c r="G60" s="31">
        <f>COUNTIF(C16:C46,"&lt;=32")</f>
        <v>2</v>
      </c>
      <c r="H60" s="20"/>
      <c r="I60" s="1"/>
      <c r="T60" s="20" t="s">
        <v>396</v>
      </c>
      <c r="Z60" s="33" t="s">
        <v>395</v>
      </c>
    </row>
    <row r="61" spans="2:25" ht="10.5" customHeight="1">
      <c r="B61" s="20" t="s">
        <v>84</v>
      </c>
      <c r="C61" s="20"/>
      <c r="D61" s="20"/>
      <c r="E61" s="20"/>
      <c r="F61" s="20"/>
      <c r="G61" s="31">
        <f>COUNTIF(C16:C46,"&lt;=0")</f>
        <v>0</v>
      </c>
      <c r="H61" s="20"/>
      <c r="I61" s="1"/>
      <c r="K61" s="22" t="s">
        <v>66</v>
      </c>
      <c r="L61" s="21"/>
      <c r="M61" s="21"/>
      <c r="N61" s="21"/>
      <c r="O61" s="21"/>
      <c r="T61" s="20" t="s">
        <v>133</v>
      </c>
      <c r="Y61" s="31" t="s">
        <v>76</v>
      </c>
    </row>
    <row r="62" spans="11:25" ht="10.5" customHeight="1">
      <c r="K62" s="33" t="s">
        <v>171</v>
      </c>
      <c r="L62" s="33"/>
      <c r="M62" s="33"/>
      <c r="N62" s="40">
        <v>29.97</v>
      </c>
      <c r="O62" s="36"/>
      <c r="P62" s="201"/>
      <c r="Q62" s="201"/>
      <c r="V62" s="44" t="s">
        <v>310</v>
      </c>
      <c r="W62" s="20"/>
      <c r="X62" s="20"/>
      <c r="Y62" s="31" t="s">
        <v>76</v>
      </c>
    </row>
    <row r="63" spans="2:25" ht="9.75" customHeight="1">
      <c r="B63" s="22" t="s">
        <v>74</v>
      </c>
      <c r="C63" s="21"/>
      <c r="D63" s="21"/>
      <c r="E63" s="21"/>
      <c r="K63" s="20" t="s">
        <v>150</v>
      </c>
      <c r="P63" s="32">
        <v>0.4</v>
      </c>
      <c r="Q63" s="27"/>
      <c r="V63" s="33" t="s">
        <v>132</v>
      </c>
      <c r="Y63" s="31" t="s">
        <v>76</v>
      </c>
    </row>
    <row r="64" spans="2:17" ht="9.75" customHeight="1">
      <c r="B64" s="20" t="s">
        <v>90</v>
      </c>
      <c r="G64" s="41">
        <f>AVERAGE(T16:T46)</f>
        <v>4.97</v>
      </c>
      <c r="K64" s="20" t="s">
        <v>79</v>
      </c>
      <c r="M64" s="40">
        <f>MAX(N16:N46)/100</f>
        <v>30.3</v>
      </c>
      <c r="N64" s="20" t="s">
        <v>86</v>
      </c>
      <c r="O64" s="31" t="s">
        <v>306</v>
      </c>
      <c r="P64" s="27"/>
      <c r="Q64" s="27"/>
    </row>
    <row r="65" spans="2:26" ht="9.75" customHeight="1">
      <c r="B65" s="20" t="s">
        <v>92</v>
      </c>
      <c r="H65" s="31" t="s">
        <v>99</v>
      </c>
      <c r="I65" s="28"/>
      <c r="K65" s="20" t="s">
        <v>80</v>
      </c>
      <c r="M65" s="40">
        <f>MIN(O16:O46)/100</f>
        <v>29.44</v>
      </c>
      <c r="N65" s="20" t="s">
        <v>86</v>
      </c>
      <c r="O65" s="31" t="s">
        <v>309</v>
      </c>
      <c r="P65" s="27"/>
      <c r="T65" s="22" t="s">
        <v>103</v>
      </c>
      <c r="U65" s="22"/>
      <c r="V65" s="22"/>
      <c r="W65" s="22"/>
      <c r="X65" s="22"/>
      <c r="Y65" s="45"/>
      <c r="Z65" s="45"/>
    </row>
    <row r="66" spans="2:25" ht="9.75" customHeight="1">
      <c r="B66" s="20" t="s">
        <v>85</v>
      </c>
      <c r="F66" s="31">
        <f>MAX(R16:R46)</f>
        <v>40</v>
      </c>
      <c r="G66" s="20" t="s">
        <v>273</v>
      </c>
      <c r="H66" s="33" t="s">
        <v>309</v>
      </c>
      <c r="T66" s="20" t="s">
        <v>104</v>
      </c>
      <c r="U66" s="20"/>
      <c r="V66" s="20"/>
      <c r="W66" s="20"/>
      <c r="X66" s="20"/>
      <c r="Y66" s="31">
        <v>781</v>
      </c>
    </row>
    <row r="67" spans="2:25" ht="9.75" customHeight="1">
      <c r="B67" s="20" t="s">
        <v>274</v>
      </c>
      <c r="F67" s="31" t="s">
        <v>111</v>
      </c>
      <c r="G67" s="35"/>
      <c r="T67" s="20" t="s">
        <v>105</v>
      </c>
      <c r="W67" s="31">
        <v>1190</v>
      </c>
      <c r="X67" s="46" t="s">
        <v>67</v>
      </c>
      <c r="Y67" s="31" t="s">
        <v>397</v>
      </c>
    </row>
    <row r="68" spans="2:26" ht="12.75">
      <c r="B68" s="165" t="s">
        <v>387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Z68" s="83"/>
    </row>
    <row r="69" ht="12.75">
      <c r="Z69" s="83"/>
    </row>
    <row r="70" spans="2:19" ht="12.7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</sheetData>
  <sheetProtection/>
  <mergeCells count="1">
    <mergeCell ref="P62:Q62"/>
  </mergeCells>
  <printOptions/>
  <pageMargins left="0" right="0" top="0.75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70"/>
  <sheetViews>
    <sheetView zoomScale="120" zoomScaleNormal="120" zoomScalePageLayoutView="0" workbookViewId="0" topLeftCell="A31">
      <selection activeCell="Q68" sqref="Q68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3.421875" style="0" customWidth="1"/>
    <col min="4" max="4" width="2.57421875" style="0" customWidth="1"/>
    <col min="5" max="5" width="3.8515625" style="0" customWidth="1"/>
    <col min="6" max="6" width="3.140625" style="0" customWidth="1"/>
    <col min="7" max="7" width="2.57421875" style="0" customWidth="1"/>
    <col min="8" max="8" width="2.421875" style="0" customWidth="1"/>
    <col min="9" max="9" width="4.28125" style="0" customWidth="1"/>
    <col min="10" max="10" width="4.140625" style="0" customWidth="1"/>
    <col min="11" max="11" width="5.421875" style="0" customWidth="1"/>
    <col min="12" max="12" width="3.28125" style="0" customWidth="1"/>
    <col min="13" max="13" width="3.7109375" style="0" customWidth="1"/>
    <col min="14" max="14" width="4.421875" style="0" customWidth="1"/>
    <col min="15" max="15" width="4.140625" style="0" customWidth="1"/>
    <col min="16" max="16" width="3.28125" style="0" customWidth="1"/>
    <col min="17" max="18" width="3.421875" style="0" customWidth="1"/>
    <col min="19" max="19" width="3.28125" style="0" customWidth="1"/>
    <col min="20" max="20" width="3.421875" style="0" customWidth="1"/>
    <col min="21" max="21" width="3.8515625" style="0" customWidth="1"/>
    <col min="22" max="22" width="2.57421875" style="0" customWidth="1"/>
    <col min="23" max="23" width="3.28125" style="0" customWidth="1"/>
    <col min="24" max="24" width="4.00390625" style="0" customWidth="1"/>
    <col min="25" max="25" width="4.57421875" style="0" customWidth="1"/>
    <col min="26" max="26" width="13.00390625" style="0" customWidth="1"/>
    <col min="27" max="27" width="3.140625" style="0" hidden="1" customWidth="1"/>
  </cols>
  <sheetData>
    <row r="2" spans="1:26" ht="10.5" customHeight="1">
      <c r="A2" s="20" t="s">
        <v>69</v>
      </c>
      <c r="B2" s="20"/>
      <c r="C2" s="20"/>
      <c r="D2" s="20"/>
      <c r="E2" s="20"/>
      <c r="F2" s="20"/>
      <c r="G2" s="20"/>
      <c r="H2" s="20"/>
      <c r="U2" s="20" t="s">
        <v>71</v>
      </c>
      <c r="X2" s="20"/>
      <c r="Y2" s="20"/>
      <c r="Z2" s="20"/>
    </row>
    <row r="3" spans="1:26" ht="10.5" customHeight="1">
      <c r="A3" s="20" t="s">
        <v>53</v>
      </c>
      <c r="B3" s="20"/>
      <c r="C3" s="20"/>
      <c r="D3" s="20"/>
      <c r="E3" s="20"/>
      <c r="F3" s="20"/>
      <c r="G3" s="20"/>
      <c r="H3" s="20"/>
      <c r="U3" s="20" t="s">
        <v>72</v>
      </c>
      <c r="X3" s="20"/>
      <c r="Y3" s="20"/>
      <c r="Z3" s="20"/>
    </row>
    <row r="4" spans="1:26" ht="10.5" customHeight="1">
      <c r="A4" s="20" t="s">
        <v>87</v>
      </c>
      <c r="B4" s="20"/>
      <c r="C4" s="20"/>
      <c r="D4" s="20"/>
      <c r="E4" s="20"/>
      <c r="F4" s="20"/>
      <c r="G4" s="20"/>
      <c r="H4" s="20"/>
      <c r="U4" s="20" t="s">
        <v>73</v>
      </c>
      <c r="X4" s="20"/>
      <c r="Y4" s="20"/>
      <c r="Z4" s="20"/>
    </row>
    <row r="5" spans="1:26" ht="10.5" customHeight="1">
      <c r="A5" s="20" t="s">
        <v>54</v>
      </c>
      <c r="B5" s="20"/>
      <c r="C5" s="20"/>
      <c r="D5" s="20"/>
      <c r="E5" s="20"/>
      <c r="F5" s="20"/>
      <c r="G5" s="20"/>
      <c r="H5" s="20"/>
      <c r="K5" s="47"/>
      <c r="L5" s="23" t="s">
        <v>401</v>
      </c>
      <c r="M5" s="24"/>
      <c r="N5" s="24"/>
      <c r="O5" s="24"/>
      <c r="P5" s="24"/>
      <c r="U5" s="136"/>
      <c r="V5" s="136"/>
      <c r="W5" s="20" t="s">
        <v>194</v>
      </c>
      <c r="X5" s="20"/>
      <c r="Y5" s="20"/>
      <c r="Z5" s="136"/>
    </row>
    <row r="6" spans="1:26" ht="10.5" customHeight="1">
      <c r="A6" s="20" t="s">
        <v>55</v>
      </c>
      <c r="B6" s="20"/>
      <c r="C6" s="20"/>
      <c r="D6" s="20"/>
      <c r="E6" s="20"/>
      <c r="F6" s="20"/>
      <c r="G6" s="20"/>
      <c r="H6" s="20"/>
      <c r="T6" s="20"/>
      <c r="U6" s="136"/>
      <c r="V6" s="136"/>
      <c r="W6" s="136"/>
      <c r="X6" s="136"/>
      <c r="Y6" s="136"/>
      <c r="Z6" s="136"/>
    </row>
    <row r="7" spans="11:26" ht="12.75">
      <c r="K7" s="1" t="s">
        <v>59</v>
      </c>
      <c r="L7" s="1"/>
      <c r="M7" s="1"/>
      <c r="N7" s="1"/>
      <c r="O7" s="1"/>
      <c r="P7" s="1"/>
      <c r="Q7" s="1"/>
      <c r="R7" s="1"/>
      <c r="T7" s="20"/>
      <c r="U7" s="136"/>
      <c r="V7" s="136"/>
      <c r="W7" s="162"/>
      <c r="X7" s="136"/>
      <c r="Y7" s="136"/>
      <c r="Z7" s="136"/>
    </row>
    <row r="8" spans="21:26" ht="12.75">
      <c r="U8" s="136"/>
      <c r="V8" s="136"/>
      <c r="W8" s="136"/>
      <c r="X8" s="136"/>
      <c r="Y8" s="136"/>
      <c r="Z8" s="136"/>
    </row>
    <row r="9" spans="11:26" ht="12.75">
      <c r="K9" s="24" t="s">
        <v>58</v>
      </c>
      <c r="L9" s="24"/>
      <c r="M9" s="24"/>
      <c r="N9" s="24"/>
      <c r="O9" s="24"/>
      <c r="P9" s="24"/>
      <c r="Q9" s="25"/>
      <c r="R9" s="25"/>
      <c r="S9" s="25"/>
      <c r="U9" s="136"/>
      <c r="V9" s="136"/>
      <c r="W9" s="136"/>
      <c r="X9" s="136"/>
      <c r="Y9" s="136"/>
      <c r="Z9" s="136"/>
    </row>
    <row r="10" spans="1:27" ht="10.5" customHeight="1">
      <c r="A10" s="5"/>
      <c r="B10" s="6"/>
      <c r="C10" s="18" t="s">
        <v>50</v>
      </c>
      <c r="D10" s="18"/>
      <c r="E10" s="18"/>
      <c r="F10" s="19"/>
      <c r="G10" s="19"/>
      <c r="H10" s="19"/>
      <c r="I10" s="18" t="s">
        <v>52</v>
      </c>
      <c r="J10" s="18"/>
      <c r="K10" s="18"/>
      <c r="L10" s="19"/>
      <c r="M10" s="19"/>
      <c r="N10" s="19"/>
      <c r="O10" s="19"/>
      <c r="P10" s="19"/>
      <c r="Q10" s="18" t="s">
        <v>51</v>
      </c>
      <c r="R10" s="18"/>
      <c r="S10" s="18"/>
      <c r="T10" s="19"/>
      <c r="U10" s="6"/>
      <c r="V10" s="6"/>
      <c r="W10" s="6"/>
      <c r="X10" s="6"/>
      <c r="Y10" s="6"/>
      <c r="Z10" s="9"/>
      <c r="AA10" s="7"/>
    </row>
    <row r="11" spans="1:27" ht="10.5" customHeight="1">
      <c r="A11" s="11" t="s">
        <v>9</v>
      </c>
      <c r="B11" s="12" t="s">
        <v>20</v>
      </c>
      <c r="C11" s="12" t="s">
        <v>20</v>
      </c>
      <c r="D11" s="12" t="s">
        <v>17</v>
      </c>
      <c r="E11" s="12" t="s">
        <v>3</v>
      </c>
      <c r="F11" s="12" t="s">
        <v>5</v>
      </c>
      <c r="G11" s="12" t="s">
        <v>8</v>
      </c>
      <c r="H11" s="12" t="s">
        <v>10</v>
      </c>
      <c r="I11" s="12" t="s">
        <v>11</v>
      </c>
      <c r="J11" s="12" t="s">
        <v>13</v>
      </c>
      <c r="K11" s="12" t="s">
        <v>13</v>
      </c>
      <c r="L11" s="12" t="s">
        <v>0</v>
      </c>
      <c r="M11" s="12" t="s">
        <v>1</v>
      </c>
      <c r="N11" s="12" t="s">
        <v>0</v>
      </c>
      <c r="O11" s="12" t="s">
        <v>1</v>
      </c>
      <c r="P11" s="12"/>
      <c r="Q11" s="12"/>
      <c r="R11" s="12" t="s">
        <v>0</v>
      </c>
      <c r="S11" s="12" t="s">
        <v>40</v>
      </c>
      <c r="T11" s="12" t="s">
        <v>2</v>
      </c>
      <c r="U11" s="12" t="s">
        <v>41</v>
      </c>
      <c r="V11" s="12" t="s">
        <v>42</v>
      </c>
      <c r="W11" s="12" t="s">
        <v>42</v>
      </c>
      <c r="X11" s="12" t="s">
        <v>46</v>
      </c>
      <c r="Y11" s="12" t="s">
        <v>100</v>
      </c>
      <c r="Z11" s="92" t="s">
        <v>70</v>
      </c>
      <c r="AA11" s="13"/>
    </row>
    <row r="12" spans="1:27" ht="10.5" customHeight="1">
      <c r="A12" s="14" t="s">
        <v>17</v>
      </c>
      <c r="B12" s="12" t="s">
        <v>17</v>
      </c>
      <c r="C12" s="12" t="s">
        <v>22</v>
      </c>
      <c r="D12" s="12" t="s">
        <v>56</v>
      </c>
      <c r="E12" s="12" t="s">
        <v>25</v>
      </c>
      <c r="F12" s="12" t="s">
        <v>6</v>
      </c>
      <c r="G12" s="12" t="s">
        <v>9</v>
      </c>
      <c r="H12" s="12" t="s">
        <v>9</v>
      </c>
      <c r="I12" s="12" t="s">
        <v>12</v>
      </c>
      <c r="J12" s="12" t="s">
        <v>14</v>
      </c>
      <c r="K12" s="12" t="s">
        <v>15</v>
      </c>
      <c r="L12" s="12" t="s">
        <v>29</v>
      </c>
      <c r="M12" s="12" t="s">
        <v>29</v>
      </c>
      <c r="N12" s="12" t="s">
        <v>33</v>
      </c>
      <c r="O12" s="12" t="s">
        <v>33</v>
      </c>
      <c r="P12" s="12" t="s">
        <v>5</v>
      </c>
      <c r="Q12" s="12" t="s">
        <v>5</v>
      </c>
      <c r="R12" s="12" t="s">
        <v>38</v>
      </c>
      <c r="S12" s="12"/>
      <c r="T12" s="12" t="s">
        <v>38</v>
      </c>
      <c r="U12" s="12" t="s">
        <v>40</v>
      </c>
      <c r="V12" s="12" t="s">
        <v>43</v>
      </c>
      <c r="W12" s="12" t="s">
        <v>43</v>
      </c>
      <c r="X12" s="12" t="s">
        <v>47</v>
      </c>
      <c r="Y12" s="12" t="s">
        <v>101</v>
      </c>
      <c r="Z12" s="93"/>
      <c r="AA12" s="13"/>
    </row>
    <row r="13" spans="1:27" ht="10.5" customHeight="1">
      <c r="A13" s="14" t="s">
        <v>18</v>
      </c>
      <c r="B13" s="12" t="s">
        <v>21</v>
      </c>
      <c r="C13" s="12" t="s">
        <v>23</v>
      </c>
      <c r="D13" s="12" t="s">
        <v>57</v>
      </c>
      <c r="E13" s="12" t="s">
        <v>4</v>
      </c>
      <c r="F13" s="12" t="s">
        <v>7</v>
      </c>
      <c r="G13" s="12" t="s">
        <v>9</v>
      </c>
      <c r="H13" s="12" t="s">
        <v>9</v>
      </c>
      <c r="I13" s="12" t="s">
        <v>26</v>
      </c>
      <c r="J13" s="12" t="s">
        <v>15</v>
      </c>
      <c r="K13" s="12" t="s">
        <v>27</v>
      </c>
      <c r="L13" s="12" t="s">
        <v>30</v>
      </c>
      <c r="M13" s="12" t="s">
        <v>30</v>
      </c>
      <c r="N13" s="12" t="s">
        <v>34</v>
      </c>
      <c r="O13" s="12" t="s">
        <v>34</v>
      </c>
      <c r="P13" s="12" t="s">
        <v>36</v>
      </c>
      <c r="Q13" s="12" t="s">
        <v>37</v>
      </c>
      <c r="R13" s="12" t="s">
        <v>39</v>
      </c>
      <c r="S13" s="12"/>
      <c r="T13" s="12" t="s">
        <v>39</v>
      </c>
      <c r="V13" s="12" t="s">
        <v>44</v>
      </c>
      <c r="W13" s="12" t="s">
        <v>45</v>
      </c>
      <c r="X13" s="12" t="s">
        <v>48</v>
      </c>
      <c r="Y13" s="12" t="s">
        <v>0</v>
      </c>
      <c r="Z13" s="93"/>
      <c r="AA13" s="13"/>
    </row>
    <row r="14" spans="1:27" ht="10.5" customHeight="1">
      <c r="A14" s="14" t="s">
        <v>19</v>
      </c>
      <c r="B14" s="12" t="s">
        <v>24</v>
      </c>
      <c r="C14" s="12" t="s">
        <v>24</v>
      </c>
      <c r="D14" s="12"/>
      <c r="E14" s="12"/>
      <c r="F14" s="12" t="s">
        <v>24</v>
      </c>
      <c r="G14" s="12"/>
      <c r="H14" s="12"/>
      <c r="I14" s="12"/>
      <c r="J14" s="12" t="s">
        <v>16</v>
      </c>
      <c r="K14" s="12" t="s">
        <v>28</v>
      </c>
      <c r="L14" s="12" t="s">
        <v>31</v>
      </c>
      <c r="M14" s="12" t="s">
        <v>31</v>
      </c>
      <c r="N14" s="12" t="s">
        <v>35</v>
      </c>
      <c r="O14" s="12" t="s">
        <v>35</v>
      </c>
      <c r="P14" s="12"/>
      <c r="Q14" s="12"/>
      <c r="R14" s="12"/>
      <c r="S14" s="12"/>
      <c r="U14" s="12"/>
      <c r="V14" s="12" t="s">
        <v>32</v>
      </c>
      <c r="W14" s="12" t="s">
        <v>32</v>
      </c>
      <c r="X14" s="12" t="s">
        <v>49</v>
      </c>
      <c r="Y14" s="12" t="s">
        <v>102</v>
      </c>
      <c r="Z14" s="93"/>
      <c r="AA14" s="13"/>
    </row>
    <row r="15" spans="1:27" ht="10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 t="s">
        <v>16</v>
      </c>
      <c r="L15" s="16" t="s">
        <v>32</v>
      </c>
      <c r="M15" s="16" t="s">
        <v>32</v>
      </c>
      <c r="N15" s="16"/>
      <c r="O15" s="38"/>
      <c r="P15" s="16"/>
      <c r="Q15" s="16"/>
      <c r="R15" s="16"/>
      <c r="S15" s="16"/>
      <c r="T15" s="38"/>
      <c r="U15" s="16"/>
      <c r="V15" s="16"/>
      <c r="W15" s="16"/>
      <c r="X15" s="16" t="s">
        <v>24</v>
      </c>
      <c r="Y15" s="16"/>
      <c r="Z15" s="15"/>
      <c r="AA15" s="17"/>
    </row>
    <row r="16" spans="1:27" ht="10.5" customHeight="1">
      <c r="A16" s="8">
        <v>1</v>
      </c>
      <c r="B16" s="50">
        <v>65</v>
      </c>
      <c r="C16" s="50">
        <v>52</v>
      </c>
      <c r="D16" s="51">
        <v>59</v>
      </c>
      <c r="E16" s="50">
        <v>8</v>
      </c>
      <c r="F16" s="50">
        <v>57</v>
      </c>
      <c r="G16" s="51">
        <v>6</v>
      </c>
      <c r="H16" s="51">
        <v>0</v>
      </c>
      <c r="I16" s="111" t="s">
        <v>18</v>
      </c>
      <c r="J16" s="50">
        <v>0</v>
      </c>
      <c r="K16" s="50">
        <v>0</v>
      </c>
      <c r="L16" s="50">
        <v>78</v>
      </c>
      <c r="M16" s="50">
        <v>41</v>
      </c>
      <c r="N16" s="50">
        <v>3009</v>
      </c>
      <c r="O16" s="50">
        <v>2997</v>
      </c>
      <c r="P16" s="50">
        <v>3</v>
      </c>
      <c r="Q16" s="50">
        <v>5</v>
      </c>
      <c r="R16" s="50">
        <v>22</v>
      </c>
      <c r="S16" s="50" t="s">
        <v>111</v>
      </c>
      <c r="T16" s="50">
        <v>4.3</v>
      </c>
      <c r="U16" s="53" t="s">
        <v>111</v>
      </c>
      <c r="V16" s="50">
        <v>5</v>
      </c>
      <c r="W16" s="50">
        <v>9</v>
      </c>
      <c r="X16" s="54">
        <v>60.3</v>
      </c>
      <c r="Y16" s="53">
        <v>980</v>
      </c>
      <c r="Z16" s="94"/>
      <c r="AA16" s="3"/>
    </row>
    <row r="17" spans="1:27" ht="10.5" customHeight="1">
      <c r="A17" s="8">
        <v>2</v>
      </c>
      <c r="B17" s="55">
        <v>81</v>
      </c>
      <c r="C17" s="50">
        <v>53</v>
      </c>
      <c r="D17" s="51">
        <v>67</v>
      </c>
      <c r="E17" s="50">
        <v>15</v>
      </c>
      <c r="F17" s="50">
        <v>69</v>
      </c>
      <c r="G17" s="51">
        <v>0</v>
      </c>
      <c r="H17" s="51">
        <v>2</v>
      </c>
      <c r="I17" s="53">
        <v>0</v>
      </c>
      <c r="J17" s="50">
        <v>0</v>
      </c>
      <c r="K17" s="50">
        <v>0</v>
      </c>
      <c r="L17" s="50">
        <v>82</v>
      </c>
      <c r="M17" s="50">
        <v>28</v>
      </c>
      <c r="N17" s="50">
        <v>2999</v>
      </c>
      <c r="O17" s="50">
        <v>2973</v>
      </c>
      <c r="P17" s="50">
        <v>3</v>
      </c>
      <c r="Q17" s="50">
        <v>5</v>
      </c>
      <c r="R17" s="50">
        <v>19</v>
      </c>
      <c r="S17" s="50" t="s">
        <v>112</v>
      </c>
      <c r="T17" s="54">
        <v>3.9</v>
      </c>
      <c r="U17" s="53" t="s">
        <v>112</v>
      </c>
      <c r="V17" s="50">
        <v>0</v>
      </c>
      <c r="W17" s="50">
        <v>1</v>
      </c>
      <c r="X17" s="54">
        <v>68.4</v>
      </c>
      <c r="Y17" s="53">
        <v>930</v>
      </c>
      <c r="Z17" s="96" t="s">
        <v>403</v>
      </c>
      <c r="AA17" s="3"/>
    </row>
    <row r="18" spans="1:27" ht="10.5" customHeight="1">
      <c r="A18" s="8">
        <v>3</v>
      </c>
      <c r="B18" s="50">
        <v>83</v>
      </c>
      <c r="C18" s="50">
        <v>57</v>
      </c>
      <c r="D18" s="51">
        <v>70</v>
      </c>
      <c r="E18" s="50">
        <v>16</v>
      </c>
      <c r="F18" s="50">
        <v>58</v>
      </c>
      <c r="G18" s="51">
        <v>0</v>
      </c>
      <c r="H18" s="51">
        <v>5</v>
      </c>
      <c r="I18" s="50">
        <v>0.38</v>
      </c>
      <c r="J18" s="50" t="s">
        <v>18</v>
      </c>
      <c r="K18" s="50">
        <v>0</v>
      </c>
      <c r="L18" s="50">
        <v>93</v>
      </c>
      <c r="M18" s="50">
        <v>40</v>
      </c>
      <c r="N18" s="50">
        <v>2996</v>
      </c>
      <c r="O18" s="50">
        <v>2973</v>
      </c>
      <c r="P18" s="50">
        <v>4</v>
      </c>
      <c r="Q18" s="50">
        <v>4</v>
      </c>
      <c r="R18" s="50">
        <v>36</v>
      </c>
      <c r="S18" s="50" t="s">
        <v>293</v>
      </c>
      <c r="T18" s="54">
        <v>4</v>
      </c>
      <c r="U18" s="53" t="s">
        <v>300</v>
      </c>
      <c r="V18" s="50">
        <v>8</v>
      </c>
      <c r="W18" s="31">
        <v>10</v>
      </c>
      <c r="X18" s="54">
        <v>69.4</v>
      </c>
      <c r="Y18" s="53">
        <v>790</v>
      </c>
      <c r="Z18" s="96" t="s">
        <v>404</v>
      </c>
      <c r="AA18" s="3"/>
    </row>
    <row r="19" spans="1:27" ht="10.5" customHeight="1">
      <c r="A19" s="8">
        <v>4</v>
      </c>
      <c r="B19" s="31">
        <v>72</v>
      </c>
      <c r="C19" s="50">
        <v>50</v>
      </c>
      <c r="D19" s="51">
        <v>61</v>
      </c>
      <c r="E19" s="50">
        <v>5</v>
      </c>
      <c r="F19" s="50">
        <v>59</v>
      </c>
      <c r="G19" s="51">
        <v>4</v>
      </c>
      <c r="H19" s="51">
        <v>0</v>
      </c>
      <c r="I19" s="50">
        <v>0</v>
      </c>
      <c r="J19" s="50">
        <v>0</v>
      </c>
      <c r="K19" s="50">
        <v>0</v>
      </c>
      <c r="L19" s="50">
        <v>81</v>
      </c>
      <c r="M19" s="50">
        <v>19</v>
      </c>
      <c r="N19" s="50">
        <v>3021</v>
      </c>
      <c r="O19" s="50">
        <v>2996</v>
      </c>
      <c r="P19" s="50">
        <v>2</v>
      </c>
      <c r="Q19" s="50">
        <v>8</v>
      </c>
      <c r="R19" s="50">
        <v>22</v>
      </c>
      <c r="S19" s="50" t="s">
        <v>113</v>
      </c>
      <c r="T19" s="54">
        <v>3.9</v>
      </c>
      <c r="U19" s="56" t="s">
        <v>99</v>
      </c>
      <c r="V19" s="50">
        <v>1</v>
      </c>
      <c r="W19" s="50">
        <v>10</v>
      </c>
      <c r="X19" s="50">
        <v>68.4</v>
      </c>
      <c r="Y19" s="53">
        <v>940</v>
      </c>
      <c r="Z19" s="96"/>
      <c r="AA19" s="3"/>
    </row>
    <row r="20" spans="1:27" ht="10.5" customHeight="1">
      <c r="A20" s="8">
        <v>5</v>
      </c>
      <c r="B20" s="55">
        <v>73</v>
      </c>
      <c r="C20" s="50">
        <v>51</v>
      </c>
      <c r="D20" s="51">
        <v>62</v>
      </c>
      <c r="E20" s="50">
        <v>7</v>
      </c>
      <c r="F20" s="50">
        <v>57</v>
      </c>
      <c r="G20" s="51">
        <v>3</v>
      </c>
      <c r="H20" s="51">
        <v>0</v>
      </c>
      <c r="I20" s="50">
        <v>0.02</v>
      </c>
      <c r="J20" s="50">
        <v>0</v>
      </c>
      <c r="K20" s="50">
        <v>0</v>
      </c>
      <c r="L20" s="50">
        <v>91</v>
      </c>
      <c r="M20" s="50">
        <v>36</v>
      </c>
      <c r="N20" s="50">
        <v>3024</v>
      </c>
      <c r="O20" s="50">
        <v>3011</v>
      </c>
      <c r="P20" s="50">
        <v>8</v>
      </c>
      <c r="Q20" s="50">
        <v>4</v>
      </c>
      <c r="R20" s="50">
        <v>23</v>
      </c>
      <c r="S20" s="50" t="s">
        <v>297</v>
      </c>
      <c r="T20" s="54">
        <v>5.8</v>
      </c>
      <c r="U20" s="53" t="s">
        <v>112</v>
      </c>
      <c r="V20" s="50">
        <v>0</v>
      </c>
      <c r="W20" s="50">
        <v>10</v>
      </c>
      <c r="X20" s="57">
        <v>66.7</v>
      </c>
      <c r="Y20" s="58">
        <v>1020</v>
      </c>
      <c r="Z20" s="96"/>
      <c r="AA20" s="3"/>
    </row>
    <row r="21" spans="1:27" ht="10.5" customHeight="1">
      <c r="A21" s="8">
        <v>6</v>
      </c>
      <c r="B21" s="50">
        <v>77</v>
      </c>
      <c r="C21" s="50">
        <v>55</v>
      </c>
      <c r="D21" s="51">
        <v>66</v>
      </c>
      <c r="E21" s="50">
        <v>11</v>
      </c>
      <c r="F21" s="50">
        <v>67</v>
      </c>
      <c r="G21" s="51">
        <v>0</v>
      </c>
      <c r="H21" s="51">
        <v>1</v>
      </c>
      <c r="I21" s="50">
        <v>0.08</v>
      </c>
      <c r="J21" s="50">
        <v>0</v>
      </c>
      <c r="K21" s="50">
        <v>0</v>
      </c>
      <c r="L21" s="50">
        <v>100</v>
      </c>
      <c r="M21" s="50">
        <v>52</v>
      </c>
      <c r="N21" s="50">
        <v>3016</v>
      </c>
      <c r="O21" s="50">
        <v>2986</v>
      </c>
      <c r="P21" s="50">
        <v>9</v>
      </c>
      <c r="Q21" s="50">
        <v>13</v>
      </c>
      <c r="R21" s="50">
        <v>27</v>
      </c>
      <c r="S21" s="50">
        <v>158</v>
      </c>
      <c r="T21" s="54">
        <v>5.7</v>
      </c>
      <c r="U21" s="53" t="s">
        <v>112</v>
      </c>
      <c r="V21" s="50">
        <v>10</v>
      </c>
      <c r="W21" s="50">
        <v>10</v>
      </c>
      <c r="X21" s="54">
        <v>66.7</v>
      </c>
      <c r="Y21" s="53">
        <v>870</v>
      </c>
      <c r="Z21" s="96" t="s">
        <v>308</v>
      </c>
      <c r="AA21" s="3"/>
    </row>
    <row r="22" spans="1:27" ht="10.5" customHeight="1">
      <c r="A22" s="8">
        <v>7</v>
      </c>
      <c r="B22" s="50">
        <v>74</v>
      </c>
      <c r="C22" s="50">
        <v>64</v>
      </c>
      <c r="D22" s="51">
        <v>69</v>
      </c>
      <c r="E22" s="50">
        <v>13</v>
      </c>
      <c r="F22" s="50">
        <v>65</v>
      </c>
      <c r="G22" s="51">
        <v>0</v>
      </c>
      <c r="H22" s="51">
        <v>4</v>
      </c>
      <c r="I22" s="111">
        <v>0.5</v>
      </c>
      <c r="J22" s="50">
        <v>0</v>
      </c>
      <c r="K22" s="50">
        <v>0</v>
      </c>
      <c r="L22" s="50">
        <v>95</v>
      </c>
      <c r="M22" s="50">
        <v>73</v>
      </c>
      <c r="N22" s="50">
        <v>2988</v>
      </c>
      <c r="O22" s="50">
        <v>2965</v>
      </c>
      <c r="P22" s="50">
        <v>9</v>
      </c>
      <c r="Q22" s="50">
        <v>4</v>
      </c>
      <c r="R22" s="50">
        <v>24</v>
      </c>
      <c r="S22" s="50" t="s">
        <v>297</v>
      </c>
      <c r="T22" s="54">
        <v>5.8</v>
      </c>
      <c r="U22" s="59" t="s">
        <v>111</v>
      </c>
      <c r="V22" s="50">
        <v>9</v>
      </c>
      <c r="W22" s="50">
        <v>9</v>
      </c>
      <c r="X22" s="50">
        <v>67.3</v>
      </c>
      <c r="Y22" s="53">
        <v>740</v>
      </c>
      <c r="Z22" s="193" t="s">
        <v>405</v>
      </c>
      <c r="AA22" s="3"/>
    </row>
    <row r="23" spans="1:27" ht="10.5" customHeight="1">
      <c r="A23" s="8">
        <v>8</v>
      </c>
      <c r="B23" s="50">
        <v>65</v>
      </c>
      <c r="C23" s="50">
        <v>49</v>
      </c>
      <c r="D23" s="51">
        <v>57</v>
      </c>
      <c r="E23" s="50">
        <v>1</v>
      </c>
      <c r="F23" s="50">
        <v>49</v>
      </c>
      <c r="G23" s="51">
        <v>8</v>
      </c>
      <c r="H23" s="51">
        <v>0</v>
      </c>
      <c r="I23" s="50">
        <v>0.01</v>
      </c>
      <c r="J23" s="50">
        <v>0</v>
      </c>
      <c r="K23" s="50">
        <v>0</v>
      </c>
      <c r="L23" s="50">
        <v>97</v>
      </c>
      <c r="M23" s="50">
        <v>62</v>
      </c>
      <c r="N23" s="50">
        <v>3011</v>
      </c>
      <c r="O23" s="50">
        <v>2978</v>
      </c>
      <c r="P23" s="50">
        <v>4</v>
      </c>
      <c r="Q23" s="50">
        <v>2</v>
      </c>
      <c r="R23" s="50">
        <v>15</v>
      </c>
      <c r="S23" s="50" t="s">
        <v>75</v>
      </c>
      <c r="T23" s="54">
        <v>3.1</v>
      </c>
      <c r="U23" s="53" t="s">
        <v>75</v>
      </c>
      <c r="V23" s="50">
        <v>10</v>
      </c>
      <c r="W23" s="50">
        <v>0</v>
      </c>
      <c r="X23" s="54">
        <v>63.1</v>
      </c>
      <c r="Y23" s="53">
        <v>840</v>
      </c>
      <c r="Z23" s="96"/>
      <c r="AA23" s="3"/>
    </row>
    <row r="24" spans="1:27" ht="10.5" customHeight="1">
      <c r="A24" s="8">
        <v>9</v>
      </c>
      <c r="B24" s="50">
        <v>69</v>
      </c>
      <c r="C24" s="50">
        <v>44</v>
      </c>
      <c r="D24" s="51">
        <v>57</v>
      </c>
      <c r="E24" s="50">
        <v>1</v>
      </c>
      <c r="F24" s="50">
        <v>51</v>
      </c>
      <c r="G24" s="51">
        <v>8</v>
      </c>
      <c r="H24" s="51">
        <v>0</v>
      </c>
      <c r="I24" s="50">
        <v>0</v>
      </c>
      <c r="J24" s="51">
        <v>0</v>
      </c>
      <c r="K24" s="50">
        <v>0</v>
      </c>
      <c r="L24" s="50">
        <v>90</v>
      </c>
      <c r="M24" s="50">
        <v>46</v>
      </c>
      <c r="N24" s="50">
        <v>3019</v>
      </c>
      <c r="O24" s="50">
        <v>3007</v>
      </c>
      <c r="P24" s="50">
        <v>6</v>
      </c>
      <c r="Q24" s="50">
        <v>5</v>
      </c>
      <c r="R24" s="50">
        <v>23</v>
      </c>
      <c r="S24" s="50" t="s">
        <v>99</v>
      </c>
      <c r="T24" s="54">
        <v>4.5</v>
      </c>
      <c r="U24" s="53" t="s">
        <v>99</v>
      </c>
      <c r="V24" s="50">
        <v>4</v>
      </c>
      <c r="W24" s="60">
        <v>0</v>
      </c>
      <c r="X24" s="54">
        <v>69.6</v>
      </c>
      <c r="Y24" s="53">
        <v>910</v>
      </c>
      <c r="Z24" s="96"/>
      <c r="AA24" s="3"/>
    </row>
    <row r="25" spans="1:27" ht="10.5" customHeight="1">
      <c r="A25" s="8">
        <v>10</v>
      </c>
      <c r="B25" s="50">
        <v>61</v>
      </c>
      <c r="C25" s="50">
        <v>47</v>
      </c>
      <c r="D25" s="51">
        <v>54</v>
      </c>
      <c r="E25" s="50">
        <v>-2</v>
      </c>
      <c r="F25" s="50">
        <v>55</v>
      </c>
      <c r="G25" s="51">
        <v>11</v>
      </c>
      <c r="H25" s="51">
        <v>0</v>
      </c>
      <c r="I25" s="111">
        <v>0.43</v>
      </c>
      <c r="J25" s="50">
        <v>0</v>
      </c>
      <c r="K25" s="50">
        <v>0</v>
      </c>
      <c r="L25" s="50">
        <v>100</v>
      </c>
      <c r="M25" s="50">
        <v>65</v>
      </c>
      <c r="N25" s="50">
        <v>3015</v>
      </c>
      <c r="O25" s="50">
        <v>2982</v>
      </c>
      <c r="P25" s="50">
        <v>7</v>
      </c>
      <c r="Q25" s="50">
        <v>2</v>
      </c>
      <c r="R25" s="50">
        <v>25</v>
      </c>
      <c r="S25" s="50" t="s">
        <v>304</v>
      </c>
      <c r="T25" s="54">
        <v>6.3</v>
      </c>
      <c r="U25" s="53" t="s">
        <v>304</v>
      </c>
      <c r="V25" s="50">
        <v>10</v>
      </c>
      <c r="W25" s="50">
        <v>10</v>
      </c>
      <c r="X25" s="54">
        <v>60.8</v>
      </c>
      <c r="Y25" s="53">
        <v>1030</v>
      </c>
      <c r="Z25" s="96"/>
      <c r="AA25" s="3"/>
    </row>
    <row r="26" spans="1:27" ht="10.5" customHeight="1">
      <c r="A26" s="8">
        <v>11</v>
      </c>
      <c r="B26" s="50">
        <v>56</v>
      </c>
      <c r="C26" s="50">
        <v>47</v>
      </c>
      <c r="D26" s="51">
        <v>52</v>
      </c>
      <c r="E26" s="50">
        <v>-3</v>
      </c>
      <c r="F26" s="50">
        <v>47</v>
      </c>
      <c r="G26" s="51">
        <v>13</v>
      </c>
      <c r="H26" s="51">
        <v>0</v>
      </c>
      <c r="I26" s="50">
        <v>0.28</v>
      </c>
      <c r="J26" s="50">
        <v>0</v>
      </c>
      <c r="K26" s="50">
        <v>0</v>
      </c>
      <c r="L26" s="50">
        <v>100</v>
      </c>
      <c r="M26" s="50">
        <v>84</v>
      </c>
      <c r="N26" s="50">
        <v>2984</v>
      </c>
      <c r="O26" s="50">
        <v>2965</v>
      </c>
      <c r="P26" s="50">
        <v>2</v>
      </c>
      <c r="Q26" s="50">
        <v>3</v>
      </c>
      <c r="R26" s="50">
        <v>19</v>
      </c>
      <c r="S26" s="50" t="s">
        <v>293</v>
      </c>
      <c r="T26" s="54">
        <v>4.3</v>
      </c>
      <c r="U26" s="53" t="s">
        <v>299</v>
      </c>
      <c r="V26" s="50">
        <v>10</v>
      </c>
      <c r="W26" s="50">
        <v>10</v>
      </c>
      <c r="X26" s="54">
        <v>57</v>
      </c>
      <c r="Y26" s="53">
        <v>390</v>
      </c>
      <c r="Z26" s="96"/>
      <c r="AA26" s="3"/>
    </row>
    <row r="27" spans="1:27" ht="10.5" customHeight="1">
      <c r="A27" s="8">
        <v>12</v>
      </c>
      <c r="B27" s="50">
        <v>57</v>
      </c>
      <c r="C27" s="50">
        <v>40</v>
      </c>
      <c r="D27" s="51">
        <v>49</v>
      </c>
      <c r="E27" s="50">
        <v>-6</v>
      </c>
      <c r="F27" s="50">
        <v>47</v>
      </c>
      <c r="G27" s="51">
        <v>16</v>
      </c>
      <c r="H27" s="51">
        <v>0</v>
      </c>
      <c r="I27" s="50">
        <v>0.03</v>
      </c>
      <c r="J27" s="50">
        <v>0</v>
      </c>
      <c r="K27" s="50">
        <v>0</v>
      </c>
      <c r="L27" s="50">
        <v>99</v>
      </c>
      <c r="M27" s="50">
        <v>47</v>
      </c>
      <c r="N27" s="50">
        <v>3036</v>
      </c>
      <c r="O27" s="50">
        <v>2977</v>
      </c>
      <c r="P27" s="50">
        <v>5</v>
      </c>
      <c r="Q27" s="50">
        <v>3</v>
      </c>
      <c r="R27" s="50">
        <v>22</v>
      </c>
      <c r="S27" s="50" t="s">
        <v>293</v>
      </c>
      <c r="T27" s="50">
        <v>4.4</v>
      </c>
      <c r="U27" s="53" t="s">
        <v>75</v>
      </c>
      <c r="V27" s="50">
        <v>10</v>
      </c>
      <c r="W27" s="50">
        <v>0</v>
      </c>
      <c r="X27" s="54">
        <v>60.4</v>
      </c>
      <c r="Y27" s="53">
        <v>1290</v>
      </c>
      <c r="Z27" s="96"/>
      <c r="AA27" s="3"/>
    </row>
    <row r="28" spans="1:27" ht="10.5" customHeight="1">
      <c r="A28" s="8">
        <v>13</v>
      </c>
      <c r="B28" s="50">
        <v>67</v>
      </c>
      <c r="C28" s="50">
        <v>44</v>
      </c>
      <c r="D28" s="51">
        <v>56</v>
      </c>
      <c r="E28" s="50">
        <v>1</v>
      </c>
      <c r="F28" s="50">
        <v>59</v>
      </c>
      <c r="G28" s="51">
        <v>9</v>
      </c>
      <c r="H28" s="51">
        <v>0</v>
      </c>
      <c r="I28" s="50">
        <v>0</v>
      </c>
      <c r="J28" s="50">
        <v>0</v>
      </c>
      <c r="K28" s="50">
        <v>0</v>
      </c>
      <c r="L28" s="50">
        <v>81</v>
      </c>
      <c r="M28" s="50">
        <v>38</v>
      </c>
      <c r="N28" s="50">
        <v>3045</v>
      </c>
      <c r="O28" s="50">
        <v>3023</v>
      </c>
      <c r="P28" s="50">
        <v>5</v>
      </c>
      <c r="Q28" s="50">
        <v>10</v>
      </c>
      <c r="R28" s="50">
        <v>22</v>
      </c>
      <c r="S28" s="50" t="s">
        <v>112</v>
      </c>
      <c r="T28" s="50">
        <v>5.5</v>
      </c>
      <c r="U28" s="53" t="s">
        <v>112</v>
      </c>
      <c r="V28" s="50">
        <v>9</v>
      </c>
      <c r="W28" s="50">
        <v>8</v>
      </c>
      <c r="X28" s="54">
        <v>64.8</v>
      </c>
      <c r="Y28" s="53">
        <v>850</v>
      </c>
      <c r="Z28" s="96"/>
      <c r="AA28" s="3"/>
    </row>
    <row r="29" spans="1:27" ht="10.5" customHeight="1">
      <c r="A29" s="8">
        <v>14</v>
      </c>
      <c r="B29" s="50">
        <v>59</v>
      </c>
      <c r="C29" s="50">
        <v>50</v>
      </c>
      <c r="D29" s="51">
        <v>55</v>
      </c>
      <c r="E29" s="50">
        <v>-3</v>
      </c>
      <c r="F29" s="50">
        <v>56</v>
      </c>
      <c r="G29" s="51">
        <v>10</v>
      </c>
      <c r="H29" s="51">
        <v>0</v>
      </c>
      <c r="I29" s="111">
        <v>0.49</v>
      </c>
      <c r="J29" s="50">
        <v>0</v>
      </c>
      <c r="K29" s="50">
        <v>0</v>
      </c>
      <c r="L29" s="50">
        <v>100</v>
      </c>
      <c r="M29" s="50">
        <v>53</v>
      </c>
      <c r="N29" s="50">
        <v>3025</v>
      </c>
      <c r="O29" s="50">
        <v>2990</v>
      </c>
      <c r="P29" s="50">
        <v>9</v>
      </c>
      <c r="Q29" s="50">
        <v>4</v>
      </c>
      <c r="R29" s="50">
        <v>21</v>
      </c>
      <c r="S29" s="50" t="s">
        <v>112</v>
      </c>
      <c r="T29" s="54">
        <v>5.1</v>
      </c>
      <c r="U29" s="53" t="s">
        <v>112</v>
      </c>
      <c r="V29" s="50">
        <v>10</v>
      </c>
      <c r="W29" s="50">
        <v>10</v>
      </c>
      <c r="X29" s="54">
        <v>57.4</v>
      </c>
      <c r="Y29" s="53">
        <v>280</v>
      </c>
      <c r="Z29" s="96"/>
      <c r="AA29" s="3"/>
    </row>
    <row r="30" spans="1:27" ht="10.5" customHeight="1">
      <c r="A30" s="8">
        <v>15</v>
      </c>
      <c r="B30" s="50">
        <v>66</v>
      </c>
      <c r="C30" s="50">
        <v>54</v>
      </c>
      <c r="D30" s="51">
        <v>60</v>
      </c>
      <c r="E30" s="50">
        <v>1</v>
      </c>
      <c r="F30" s="50">
        <v>59</v>
      </c>
      <c r="G30" s="51">
        <v>5</v>
      </c>
      <c r="H30" s="51">
        <v>0</v>
      </c>
      <c r="I30" s="111">
        <v>0.01</v>
      </c>
      <c r="J30" s="50">
        <v>0</v>
      </c>
      <c r="K30" s="50">
        <v>0</v>
      </c>
      <c r="L30" s="50">
        <v>100</v>
      </c>
      <c r="M30" s="50">
        <v>65</v>
      </c>
      <c r="N30" s="50">
        <v>3002</v>
      </c>
      <c r="O30" s="50">
        <v>2989</v>
      </c>
      <c r="P30" s="50">
        <v>1</v>
      </c>
      <c r="Q30" s="50">
        <v>2</v>
      </c>
      <c r="R30" s="50">
        <v>13</v>
      </c>
      <c r="S30" s="50" t="s">
        <v>113</v>
      </c>
      <c r="T30" s="50">
        <v>2.2</v>
      </c>
      <c r="U30" s="50" t="s">
        <v>75</v>
      </c>
      <c r="V30" s="50">
        <v>10</v>
      </c>
      <c r="W30" s="50">
        <v>10</v>
      </c>
      <c r="X30" s="54">
        <v>65.3</v>
      </c>
      <c r="Y30" s="53">
        <v>1120</v>
      </c>
      <c r="Z30" s="96"/>
      <c r="AA30" s="3"/>
    </row>
    <row r="31" spans="1:27" ht="10.5" customHeight="1">
      <c r="A31" s="8">
        <v>16</v>
      </c>
      <c r="B31" s="50">
        <v>77</v>
      </c>
      <c r="C31" s="50">
        <v>57</v>
      </c>
      <c r="D31" s="51">
        <v>67</v>
      </c>
      <c r="E31" s="50">
        <v>7</v>
      </c>
      <c r="F31" s="50">
        <v>71</v>
      </c>
      <c r="G31" s="51">
        <v>0</v>
      </c>
      <c r="H31" s="51">
        <v>2</v>
      </c>
      <c r="I31" s="111">
        <v>0.1</v>
      </c>
      <c r="J31" s="50">
        <v>0</v>
      </c>
      <c r="K31" s="50">
        <v>0</v>
      </c>
      <c r="L31" s="50">
        <v>93</v>
      </c>
      <c r="M31" s="50">
        <v>70</v>
      </c>
      <c r="N31" s="50">
        <v>3001</v>
      </c>
      <c r="O31" s="50">
        <v>2979</v>
      </c>
      <c r="P31" s="50">
        <v>2</v>
      </c>
      <c r="Q31" s="50">
        <v>7</v>
      </c>
      <c r="R31" s="50">
        <v>27</v>
      </c>
      <c r="S31" s="50" t="s">
        <v>111</v>
      </c>
      <c r="T31" s="54">
        <v>5</v>
      </c>
      <c r="U31" s="53" t="s">
        <v>297</v>
      </c>
      <c r="V31" s="50">
        <v>10</v>
      </c>
      <c r="W31" s="50">
        <v>10</v>
      </c>
      <c r="X31" s="54">
        <v>68</v>
      </c>
      <c r="Y31" s="53">
        <v>1000</v>
      </c>
      <c r="Z31" s="96" t="s">
        <v>405</v>
      </c>
      <c r="AA31" s="3"/>
    </row>
    <row r="32" spans="1:27" ht="10.5" customHeight="1">
      <c r="A32" s="8">
        <v>17</v>
      </c>
      <c r="B32" s="50">
        <v>75</v>
      </c>
      <c r="C32" s="60">
        <v>50</v>
      </c>
      <c r="D32" s="51">
        <v>63</v>
      </c>
      <c r="E32" s="50">
        <v>3</v>
      </c>
      <c r="F32" s="50">
        <v>50</v>
      </c>
      <c r="G32" s="51">
        <v>2</v>
      </c>
      <c r="H32" s="51">
        <v>0</v>
      </c>
      <c r="I32" s="60">
        <v>0.82</v>
      </c>
      <c r="J32" s="60" t="s">
        <v>18</v>
      </c>
      <c r="K32" s="60">
        <v>0</v>
      </c>
      <c r="L32" s="50">
        <v>95</v>
      </c>
      <c r="M32" s="50">
        <v>65</v>
      </c>
      <c r="N32" s="60">
        <v>2983</v>
      </c>
      <c r="O32" s="115">
        <v>2954</v>
      </c>
      <c r="P32" s="60">
        <v>6</v>
      </c>
      <c r="Q32" s="60">
        <v>6</v>
      </c>
      <c r="R32" s="115">
        <v>46</v>
      </c>
      <c r="S32" s="115" t="s">
        <v>112</v>
      </c>
      <c r="T32" s="62">
        <v>7.6</v>
      </c>
      <c r="U32" s="61" t="s">
        <v>112</v>
      </c>
      <c r="V32" s="60">
        <v>10</v>
      </c>
      <c r="W32" s="60">
        <v>6</v>
      </c>
      <c r="X32" s="62">
        <v>68</v>
      </c>
      <c r="Y32" s="61">
        <v>1250</v>
      </c>
      <c r="Z32" s="96" t="s">
        <v>406</v>
      </c>
      <c r="AA32" s="3"/>
    </row>
    <row r="33" spans="1:29" ht="10.5" customHeight="1">
      <c r="A33" s="8">
        <v>18</v>
      </c>
      <c r="B33" s="50">
        <v>50</v>
      </c>
      <c r="C33" s="60">
        <v>41</v>
      </c>
      <c r="D33" s="51">
        <v>46</v>
      </c>
      <c r="E33" s="50">
        <v>-15</v>
      </c>
      <c r="F33" s="50">
        <v>43</v>
      </c>
      <c r="G33" s="51">
        <v>19</v>
      </c>
      <c r="H33" s="51">
        <v>0</v>
      </c>
      <c r="I33" s="60">
        <v>0.01</v>
      </c>
      <c r="J33" s="60">
        <v>0</v>
      </c>
      <c r="K33" s="60">
        <v>0</v>
      </c>
      <c r="L33" s="50">
        <v>91</v>
      </c>
      <c r="M33" s="50">
        <v>70</v>
      </c>
      <c r="N33" s="60">
        <v>3027</v>
      </c>
      <c r="O33" s="60">
        <v>2975</v>
      </c>
      <c r="P33" s="60">
        <v>5</v>
      </c>
      <c r="Q33" s="60">
        <v>4</v>
      </c>
      <c r="R33" s="60">
        <v>33</v>
      </c>
      <c r="S33" s="60" t="s">
        <v>295</v>
      </c>
      <c r="T33" s="60">
        <v>6.8</v>
      </c>
      <c r="U33" s="61" t="s">
        <v>294</v>
      </c>
      <c r="V33" s="60">
        <v>10</v>
      </c>
      <c r="W33" s="60">
        <v>10</v>
      </c>
      <c r="X33" s="60">
        <v>55.9</v>
      </c>
      <c r="Y33" s="61">
        <v>690</v>
      </c>
      <c r="Z33" s="96"/>
      <c r="AA33" s="42"/>
      <c r="AB33" s="43"/>
      <c r="AC33" s="43"/>
    </row>
    <row r="34" spans="1:28" ht="10.5" customHeight="1">
      <c r="A34" s="8">
        <v>19</v>
      </c>
      <c r="B34" s="50">
        <v>58</v>
      </c>
      <c r="C34" s="115">
        <v>36</v>
      </c>
      <c r="D34" s="51">
        <v>47</v>
      </c>
      <c r="E34" s="50">
        <v>-13</v>
      </c>
      <c r="F34" s="50">
        <v>43</v>
      </c>
      <c r="G34" s="51">
        <v>18</v>
      </c>
      <c r="H34" s="51">
        <v>0</v>
      </c>
      <c r="I34" s="60">
        <v>0</v>
      </c>
      <c r="J34" s="60">
        <v>0</v>
      </c>
      <c r="K34" s="60">
        <v>0</v>
      </c>
      <c r="L34" s="50">
        <v>88</v>
      </c>
      <c r="M34" s="50">
        <v>42</v>
      </c>
      <c r="N34" s="115">
        <v>3046</v>
      </c>
      <c r="O34" s="60">
        <v>3026</v>
      </c>
      <c r="P34" s="60">
        <v>2</v>
      </c>
      <c r="Q34" s="60">
        <v>3</v>
      </c>
      <c r="R34" s="60">
        <v>22</v>
      </c>
      <c r="S34" s="60" t="s">
        <v>113</v>
      </c>
      <c r="T34" s="60">
        <v>3.4</v>
      </c>
      <c r="U34" s="61" t="s">
        <v>23</v>
      </c>
      <c r="V34" s="60">
        <v>4</v>
      </c>
      <c r="W34" s="60">
        <v>8</v>
      </c>
      <c r="X34" s="62">
        <v>63.9</v>
      </c>
      <c r="Y34" s="163">
        <v>1300</v>
      </c>
      <c r="Z34" s="96"/>
      <c r="AA34" s="114"/>
      <c r="AB34" s="27"/>
    </row>
    <row r="35" spans="1:27" ht="10.5" customHeight="1">
      <c r="A35" s="8">
        <v>20</v>
      </c>
      <c r="B35" s="50">
        <v>62</v>
      </c>
      <c r="C35" s="63">
        <v>39</v>
      </c>
      <c r="D35" s="51">
        <v>51</v>
      </c>
      <c r="E35" s="50">
        <v>-9</v>
      </c>
      <c r="F35" s="50">
        <v>47</v>
      </c>
      <c r="G35" s="51">
        <v>14</v>
      </c>
      <c r="H35" s="51">
        <v>0</v>
      </c>
      <c r="I35" s="66">
        <v>0</v>
      </c>
      <c r="J35" s="60">
        <v>0</v>
      </c>
      <c r="K35" s="60">
        <v>0</v>
      </c>
      <c r="L35" s="50">
        <v>95</v>
      </c>
      <c r="M35" s="50">
        <v>28</v>
      </c>
      <c r="N35" s="60">
        <v>3030</v>
      </c>
      <c r="O35" s="60">
        <v>3012</v>
      </c>
      <c r="P35" s="50" t="s">
        <v>10</v>
      </c>
      <c r="Q35" s="50" t="s">
        <v>10</v>
      </c>
      <c r="R35" s="60">
        <v>15</v>
      </c>
      <c r="S35" s="60" t="s">
        <v>295</v>
      </c>
      <c r="T35" s="62">
        <v>1.6</v>
      </c>
      <c r="U35" s="61" t="s">
        <v>294</v>
      </c>
      <c r="V35" s="60">
        <v>7</v>
      </c>
      <c r="W35" s="60">
        <v>0</v>
      </c>
      <c r="X35" s="62">
        <v>62.1</v>
      </c>
      <c r="Y35" s="61">
        <v>1060</v>
      </c>
      <c r="Z35" s="96" t="s">
        <v>407</v>
      </c>
      <c r="AA35" s="3"/>
    </row>
    <row r="36" spans="1:27" ht="10.5" customHeight="1">
      <c r="A36" s="8">
        <v>21</v>
      </c>
      <c r="B36" s="50">
        <v>74</v>
      </c>
      <c r="C36" s="60">
        <v>45</v>
      </c>
      <c r="D36" s="51">
        <v>60</v>
      </c>
      <c r="E36" s="50">
        <v>-1</v>
      </c>
      <c r="F36" s="50">
        <v>53</v>
      </c>
      <c r="G36" s="51">
        <v>5</v>
      </c>
      <c r="H36" s="51">
        <v>0</v>
      </c>
      <c r="I36" s="60">
        <v>0</v>
      </c>
      <c r="J36" s="61">
        <v>0</v>
      </c>
      <c r="K36" s="60">
        <v>0</v>
      </c>
      <c r="L36" s="50">
        <v>69</v>
      </c>
      <c r="M36" s="50">
        <v>22</v>
      </c>
      <c r="N36" s="60">
        <v>3014</v>
      </c>
      <c r="O36" s="66">
        <v>3001</v>
      </c>
      <c r="P36" s="60">
        <v>3</v>
      </c>
      <c r="Q36" s="60">
        <v>4</v>
      </c>
      <c r="R36" s="60">
        <v>19</v>
      </c>
      <c r="S36" s="60" t="s">
        <v>113</v>
      </c>
      <c r="T36" s="62">
        <v>3.2</v>
      </c>
      <c r="U36" s="61" t="s">
        <v>299</v>
      </c>
      <c r="V36" s="60">
        <v>1</v>
      </c>
      <c r="W36" s="60">
        <v>0</v>
      </c>
      <c r="X36" s="60">
        <v>69.8</v>
      </c>
      <c r="Y36" s="61">
        <v>890</v>
      </c>
      <c r="Z36" s="96"/>
      <c r="AA36" s="3"/>
    </row>
    <row r="37" spans="1:27" ht="10.5" customHeight="1">
      <c r="A37" s="8">
        <v>22</v>
      </c>
      <c r="B37" s="50">
        <v>75</v>
      </c>
      <c r="C37" s="60">
        <v>44</v>
      </c>
      <c r="D37" s="51">
        <v>60</v>
      </c>
      <c r="E37" s="50">
        <v>-1</v>
      </c>
      <c r="F37" s="50">
        <v>61</v>
      </c>
      <c r="G37" s="51">
        <v>5</v>
      </c>
      <c r="H37" s="51">
        <v>0</v>
      </c>
      <c r="I37" s="60">
        <v>0</v>
      </c>
      <c r="J37" s="60">
        <v>0</v>
      </c>
      <c r="K37" s="60">
        <v>0</v>
      </c>
      <c r="L37" s="50">
        <v>82</v>
      </c>
      <c r="M37" s="50">
        <v>24</v>
      </c>
      <c r="N37" s="60">
        <v>3024</v>
      </c>
      <c r="O37" s="60">
        <v>3012</v>
      </c>
      <c r="P37" s="60">
        <v>1</v>
      </c>
      <c r="Q37" s="60">
        <v>12</v>
      </c>
      <c r="R37" s="60">
        <v>16</v>
      </c>
      <c r="S37" s="60" t="s">
        <v>113</v>
      </c>
      <c r="T37" s="62">
        <v>2</v>
      </c>
      <c r="U37" s="61" t="s">
        <v>23</v>
      </c>
      <c r="V37" s="60">
        <v>0</v>
      </c>
      <c r="W37" s="60">
        <v>8</v>
      </c>
      <c r="X37" s="60">
        <v>71.6</v>
      </c>
      <c r="Y37" s="61">
        <v>880</v>
      </c>
      <c r="Z37" s="96"/>
      <c r="AA37" s="3"/>
    </row>
    <row r="38" spans="1:27" ht="10.5" customHeight="1">
      <c r="A38" s="8">
        <v>23</v>
      </c>
      <c r="B38" s="50">
        <v>73</v>
      </c>
      <c r="C38" s="60">
        <v>52</v>
      </c>
      <c r="D38" s="51">
        <v>63</v>
      </c>
      <c r="E38" s="50">
        <v>2</v>
      </c>
      <c r="F38" s="50">
        <v>63</v>
      </c>
      <c r="G38" s="51">
        <v>2</v>
      </c>
      <c r="H38" s="51">
        <v>0</v>
      </c>
      <c r="I38" s="66" t="s">
        <v>18</v>
      </c>
      <c r="J38" s="66">
        <v>0</v>
      </c>
      <c r="K38" s="60">
        <v>0</v>
      </c>
      <c r="L38" s="50">
        <v>77</v>
      </c>
      <c r="M38" s="50">
        <v>38</v>
      </c>
      <c r="N38" s="60">
        <v>3028</v>
      </c>
      <c r="O38" s="60">
        <v>3014</v>
      </c>
      <c r="P38" s="50" t="s">
        <v>10</v>
      </c>
      <c r="Q38" s="60">
        <v>3</v>
      </c>
      <c r="R38" s="60">
        <v>17</v>
      </c>
      <c r="S38" s="60" t="s">
        <v>23</v>
      </c>
      <c r="T38" s="62">
        <v>3</v>
      </c>
      <c r="U38" s="61" t="s">
        <v>23</v>
      </c>
      <c r="V38" s="60">
        <v>8</v>
      </c>
      <c r="W38" s="60">
        <v>10</v>
      </c>
      <c r="X38" s="62">
        <v>61.6</v>
      </c>
      <c r="Y38" s="61">
        <v>1160</v>
      </c>
      <c r="Z38" s="96"/>
      <c r="AA38" s="3"/>
    </row>
    <row r="39" spans="1:27" ht="10.5" customHeight="1">
      <c r="A39" s="8">
        <v>24</v>
      </c>
      <c r="B39" s="50">
        <v>65</v>
      </c>
      <c r="C39" s="65">
        <v>59</v>
      </c>
      <c r="D39" s="51">
        <v>62</v>
      </c>
      <c r="E39" s="50">
        <v>2</v>
      </c>
      <c r="F39" s="50">
        <v>59</v>
      </c>
      <c r="G39" s="51">
        <v>3</v>
      </c>
      <c r="H39" s="51">
        <v>0</v>
      </c>
      <c r="I39" s="64">
        <v>0.58</v>
      </c>
      <c r="J39" s="60">
        <v>0</v>
      </c>
      <c r="K39" s="60">
        <v>0</v>
      </c>
      <c r="L39" s="50">
        <v>100</v>
      </c>
      <c r="M39" s="50">
        <v>64</v>
      </c>
      <c r="N39" s="60">
        <v>3015</v>
      </c>
      <c r="O39" s="60">
        <v>2980</v>
      </c>
      <c r="P39" s="50">
        <v>4</v>
      </c>
      <c r="Q39" s="60">
        <v>4</v>
      </c>
      <c r="R39" s="60">
        <v>18</v>
      </c>
      <c r="S39" s="60" t="s">
        <v>304</v>
      </c>
      <c r="T39" s="62">
        <v>4</v>
      </c>
      <c r="U39" s="61" t="s">
        <v>19</v>
      </c>
      <c r="V39" s="60">
        <v>10</v>
      </c>
      <c r="W39" s="60">
        <v>10</v>
      </c>
      <c r="X39" s="62">
        <v>63.7</v>
      </c>
      <c r="Y39" s="61">
        <v>360</v>
      </c>
      <c r="Z39" s="96"/>
      <c r="AA39" s="3"/>
    </row>
    <row r="40" spans="1:27" ht="10.5" customHeight="1">
      <c r="A40" s="8">
        <v>25</v>
      </c>
      <c r="B40" s="50">
        <v>73</v>
      </c>
      <c r="C40" s="60">
        <v>58</v>
      </c>
      <c r="D40" s="51">
        <v>66</v>
      </c>
      <c r="E40" s="50">
        <v>6</v>
      </c>
      <c r="F40" s="50">
        <v>64</v>
      </c>
      <c r="G40" s="51">
        <v>0</v>
      </c>
      <c r="H40" s="51">
        <v>1</v>
      </c>
      <c r="I40" s="60">
        <v>0.13</v>
      </c>
      <c r="J40" s="60">
        <v>0</v>
      </c>
      <c r="K40" s="60">
        <v>0</v>
      </c>
      <c r="L40" s="50">
        <v>100</v>
      </c>
      <c r="M40" s="50">
        <v>67</v>
      </c>
      <c r="N40" s="60">
        <v>2980</v>
      </c>
      <c r="O40" s="60">
        <v>2966</v>
      </c>
      <c r="P40" s="60">
        <v>3</v>
      </c>
      <c r="Q40" s="60">
        <v>4</v>
      </c>
      <c r="R40" s="60">
        <v>19</v>
      </c>
      <c r="S40" s="60" t="s">
        <v>295</v>
      </c>
      <c r="T40" s="60">
        <v>3.5</v>
      </c>
      <c r="U40" s="60" t="s">
        <v>294</v>
      </c>
      <c r="V40" s="60">
        <v>10</v>
      </c>
      <c r="W40" s="60">
        <v>7</v>
      </c>
      <c r="X40" s="62">
        <v>66</v>
      </c>
      <c r="Y40" s="61">
        <v>1170</v>
      </c>
      <c r="Z40" s="96" t="s">
        <v>308</v>
      </c>
      <c r="AA40" s="3"/>
    </row>
    <row r="41" spans="1:27" ht="10.5" customHeight="1">
      <c r="A41" s="8">
        <v>26</v>
      </c>
      <c r="B41" s="50">
        <v>64</v>
      </c>
      <c r="C41" s="60">
        <v>57</v>
      </c>
      <c r="D41" s="51">
        <v>61</v>
      </c>
      <c r="E41" s="50">
        <v>0</v>
      </c>
      <c r="F41" s="50">
        <v>58</v>
      </c>
      <c r="G41" s="51">
        <v>4</v>
      </c>
      <c r="H41" s="51">
        <v>0</v>
      </c>
      <c r="I41" s="64">
        <v>0.8</v>
      </c>
      <c r="J41" s="60">
        <v>0</v>
      </c>
      <c r="K41" s="60">
        <v>0</v>
      </c>
      <c r="L41" s="50">
        <v>100</v>
      </c>
      <c r="M41" s="50">
        <v>89</v>
      </c>
      <c r="N41" s="60">
        <v>2984</v>
      </c>
      <c r="O41" s="60">
        <v>2975</v>
      </c>
      <c r="P41" s="60" t="s">
        <v>10</v>
      </c>
      <c r="Q41" s="60">
        <v>3</v>
      </c>
      <c r="R41" s="60">
        <v>14</v>
      </c>
      <c r="S41" s="60" t="s">
        <v>99</v>
      </c>
      <c r="T41" s="62">
        <v>2</v>
      </c>
      <c r="U41" s="60" t="s">
        <v>23</v>
      </c>
      <c r="V41" s="60">
        <v>9</v>
      </c>
      <c r="W41" s="50">
        <v>10</v>
      </c>
      <c r="X41" s="50">
        <v>60.1</v>
      </c>
      <c r="Y41" s="53">
        <v>110</v>
      </c>
      <c r="Z41" s="96" t="s">
        <v>298</v>
      </c>
      <c r="AA41" s="3"/>
    </row>
    <row r="42" spans="1:27" ht="10.5" customHeight="1">
      <c r="A42" s="8">
        <v>27</v>
      </c>
      <c r="B42" s="52">
        <v>86</v>
      </c>
      <c r="C42" s="60">
        <v>56</v>
      </c>
      <c r="D42" s="51">
        <v>71</v>
      </c>
      <c r="E42" s="50">
        <v>10</v>
      </c>
      <c r="F42" s="50">
        <v>69</v>
      </c>
      <c r="G42" s="51">
        <v>0</v>
      </c>
      <c r="H42" s="51">
        <v>6</v>
      </c>
      <c r="I42" s="61">
        <v>0</v>
      </c>
      <c r="J42" s="60">
        <v>0</v>
      </c>
      <c r="K42" s="60">
        <v>0</v>
      </c>
      <c r="L42" s="50">
        <v>100</v>
      </c>
      <c r="M42" s="50">
        <v>34</v>
      </c>
      <c r="N42" s="60">
        <v>3004</v>
      </c>
      <c r="O42" s="60">
        <v>2983</v>
      </c>
      <c r="P42" s="60">
        <v>2</v>
      </c>
      <c r="Q42" s="60">
        <v>9</v>
      </c>
      <c r="R42" s="60">
        <v>14</v>
      </c>
      <c r="S42" s="60" t="s">
        <v>300</v>
      </c>
      <c r="T42" s="62">
        <v>2</v>
      </c>
      <c r="U42" s="61" t="s">
        <v>111</v>
      </c>
      <c r="V42" s="60">
        <v>9</v>
      </c>
      <c r="W42" s="60">
        <v>1</v>
      </c>
      <c r="X42" s="62">
        <v>74.7</v>
      </c>
      <c r="Y42" s="61">
        <v>780</v>
      </c>
      <c r="Z42" s="96"/>
      <c r="AA42" s="3"/>
    </row>
    <row r="43" spans="1:27" ht="10.5" customHeight="1">
      <c r="A43" s="8">
        <v>28</v>
      </c>
      <c r="B43" s="50">
        <v>85</v>
      </c>
      <c r="C43" s="60">
        <v>65</v>
      </c>
      <c r="D43" s="51">
        <v>75</v>
      </c>
      <c r="E43" s="50">
        <v>12</v>
      </c>
      <c r="F43" s="50">
        <v>73</v>
      </c>
      <c r="G43" s="51">
        <v>0</v>
      </c>
      <c r="H43" s="51">
        <v>10</v>
      </c>
      <c r="I43" s="66">
        <v>0</v>
      </c>
      <c r="J43" s="60">
        <v>0</v>
      </c>
      <c r="K43" s="60">
        <v>0</v>
      </c>
      <c r="L43" s="50">
        <v>76</v>
      </c>
      <c r="M43" s="50">
        <v>31</v>
      </c>
      <c r="N43" s="60">
        <v>3008</v>
      </c>
      <c r="O43" s="60">
        <v>2988</v>
      </c>
      <c r="P43" s="60">
        <v>3</v>
      </c>
      <c r="Q43" s="60">
        <v>7</v>
      </c>
      <c r="R43" s="60">
        <v>26</v>
      </c>
      <c r="S43" s="60" t="s">
        <v>127</v>
      </c>
      <c r="T43" s="62">
        <v>4.3</v>
      </c>
      <c r="U43" s="60" t="s">
        <v>297</v>
      </c>
      <c r="V43" s="50">
        <v>2</v>
      </c>
      <c r="W43" s="50">
        <v>7</v>
      </c>
      <c r="X43" s="54">
        <v>76.5</v>
      </c>
      <c r="Y43" s="53">
        <v>930</v>
      </c>
      <c r="Z43" s="96"/>
      <c r="AA43" s="3"/>
    </row>
    <row r="44" spans="1:27" ht="10.5" customHeight="1">
      <c r="A44" s="8">
        <v>29</v>
      </c>
      <c r="B44" s="60">
        <v>73</v>
      </c>
      <c r="C44" s="60">
        <v>55</v>
      </c>
      <c r="D44" s="51">
        <v>64</v>
      </c>
      <c r="E44" s="50">
        <v>1</v>
      </c>
      <c r="F44" s="50">
        <v>55</v>
      </c>
      <c r="G44" s="51">
        <v>1</v>
      </c>
      <c r="H44" s="51">
        <v>0</v>
      </c>
      <c r="I44" s="182">
        <v>0.98</v>
      </c>
      <c r="J44" s="60">
        <v>0</v>
      </c>
      <c r="K44" s="60">
        <v>0</v>
      </c>
      <c r="L44" s="50">
        <v>99</v>
      </c>
      <c r="M44" s="50">
        <v>57</v>
      </c>
      <c r="N44" s="60">
        <v>3007</v>
      </c>
      <c r="O44" s="60">
        <v>2985</v>
      </c>
      <c r="P44" s="60">
        <v>6</v>
      </c>
      <c r="Q44" s="60">
        <v>2</v>
      </c>
      <c r="R44" s="60">
        <v>27</v>
      </c>
      <c r="S44" s="60" t="s">
        <v>295</v>
      </c>
      <c r="T44" s="60">
        <v>4.1</v>
      </c>
      <c r="U44" s="66" t="s">
        <v>297</v>
      </c>
      <c r="V44" s="60">
        <v>10</v>
      </c>
      <c r="W44" s="60">
        <v>10</v>
      </c>
      <c r="X44" s="62">
        <v>68.7</v>
      </c>
      <c r="Y44" s="61">
        <v>390</v>
      </c>
      <c r="Z44" s="96"/>
      <c r="AA44" s="3"/>
    </row>
    <row r="45" spans="1:27" ht="10.5" customHeight="1">
      <c r="A45" s="8">
        <v>30</v>
      </c>
      <c r="B45" s="50">
        <v>63</v>
      </c>
      <c r="C45" s="60">
        <v>47</v>
      </c>
      <c r="D45" s="51">
        <v>55</v>
      </c>
      <c r="E45" s="50">
        <v>-8</v>
      </c>
      <c r="F45" s="50">
        <v>50</v>
      </c>
      <c r="G45" s="51">
        <v>10</v>
      </c>
      <c r="H45" s="51">
        <v>0</v>
      </c>
      <c r="I45" s="66">
        <v>0</v>
      </c>
      <c r="J45" s="66">
        <v>0</v>
      </c>
      <c r="K45" s="60">
        <v>0</v>
      </c>
      <c r="L45" s="50">
        <v>94</v>
      </c>
      <c r="M45" s="50">
        <v>44</v>
      </c>
      <c r="N45" s="60">
        <v>3031</v>
      </c>
      <c r="O45" s="60">
        <v>3006</v>
      </c>
      <c r="P45" s="60">
        <v>5</v>
      </c>
      <c r="Q45" s="60">
        <v>6</v>
      </c>
      <c r="R45" s="60">
        <v>28</v>
      </c>
      <c r="S45" s="60" t="s">
        <v>295</v>
      </c>
      <c r="T45" s="62">
        <v>5.9</v>
      </c>
      <c r="U45" s="66" t="s">
        <v>295</v>
      </c>
      <c r="V45" s="60">
        <v>8</v>
      </c>
      <c r="W45" s="60">
        <v>0</v>
      </c>
      <c r="X45" s="60">
        <v>70.3</v>
      </c>
      <c r="Y45" s="61">
        <v>1260</v>
      </c>
      <c r="Z45" s="96"/>
      <c r="AA45" s="3"/>
    </row>
    <row r="46" spans="1:27" ht="10.5" customHeight="1" thickBot="1">
      <c r="A46" s="151">
        <v>31</v>
      </c>
      <c r="B46" s="133">
        <v>64</v>
      </c>
      <c r="C46" s="68">
        <v>43</v>
      </c>
      <c r="D46" s="82">
        <v>54</v>
      </c>
      <c r="E46" s="74">
        <v>-9</v>
      </c>
      <c r="F46" s="74">
        <v>53</v>
      </c>
      <c r="G46" s="82">
        <v>11</v>
      </c>
      <c r="H46" s="69">
        <v>0</v>
      </c>
      <c r="I46" s="69">
        <v>0</v>
      </c>
      <c r="J46" s="68">
        <v>0</v>
      </c>
      <c r="K46" s="68">
        <v>0</v>
      </c>
      <c r="L46" s="68">
        <v>76</v>
      </c>
      <c r="M46" s="68">
        <v>41</v>
      </c>
      <c r="N46" s="68">
        <v>3035</v>
      </c>
      <c r="O46" s="68">
        <v>3021</v>
      </c>
      <c r="P46" s="68">
        <v>4</v>
      </c>
      <c r="Q46" s="68">
        <v>6</v>
      </c>
      <c r="R46" s="68">
        <v>19</v>
      </c>
      <c r="S46" s="68" t="s">
        <v>127</v>
      </c>
      <c r="T46" s="68">
        <v>3.7</v>
      </c>
      <c r="U46" s="69" t="s">
        <v>304</v>
      </c>
      <c r="V46" s="68">
        <v>0</v>
      </c>
      <c r="W46" s="69">
        <v>7</v>
      </c>
      <c r="X46" s="70">
        <v>68.2</v>
      </c>
      <c r="Y46" s="71">
        <v>1030</v>
      </c>
      <c r="Z46" s="97"/>
      <c r="AA46" s="3"/>
    </row>
    <row r="47" spans="1:27" ht="10.5" customHeight="1">
      <c r="A47" s="10"/>
      <c r="B47" s="102">
        <f>SUM(B16:B46)</f>
        <v>2142</v>
      </c>
      <c r="C47" s="103">
        <f>SUM(C16:C46)</f>
        <v>1561</v>
      </c>
      <c r="D47" s="179"/>
      <c r="E47" s="180">
        <f>SUM(E16:E46)</f>
        <v>52</v>
      </c>
      <c r="F47" s="181">
        <f>SUM(F16:F46)</f>
        <v>1767</v>
      </c>
      <c r="G47" s="147">
        <f>SUM(G16:G46)</f>
        <v>187</v>
      </c>
      <c r="H47" s="147">
        <f>SUM(H16:H46)</f>
        <v>31</v>
      </c>
      <c r="I47" s="132">
        <f>SUM(I16:I46)</f>
        <v>5.649999999999999</v>
      </c>
      <c r="J47" s="102" t="s">
        <v>18</v>
      </c>
      <c r="K47" s="102"/>
      <c r="L47" s="106"/>
      <c r="M47" s="102"/>
      <c r="N47" s="102"/>
      <c r="O47" s="102"/>
      <c r="P47" s="102">
        <f>SUM(P16:P46)</f>
        <v>123</v>
      </c>
      <c r="Q47" s="102">
        <f>SUM(Q16:Q46)</f>
        <v>154</v>
      </c>
      <c r="R47" s="102">
        <f>MAX(R16:R46)</f>
        <v>46</v>
      </c>
      <c r="S47" s="102" t="s">
        <v>112</v>
      </c>
      <c r="T47" s="102">
        <f>SUM(T16:T46)</f>
        <v>130.89999999999998</v>
      </c>
      <c r="U47" s="107"/>
      <c r="V47" s="102">
        <f>SUM(V16:V46)</f>
        <v>214</v>
      </c>
      <c r="W47" s="102">
        <f>SUM(W16:W46)</f>
        <v>211</v>
      </c>
      <c r="X47" s="107"/>
      <c r="Y47" s="9"/>
      <c r="Z47" s="98" t="s">
        <v>11</v>
      </c>
      <c r="AA47" s="2"/>
    </row>
    <row r="48" spans="1:27" ht="10.5" customHeight="1">
      <c r="A48" s="10"/>
      <c r="B48" s="107">
        <v>69.1</v>
      </c>
      <c r="C48" s="107">
        <v>50.4</v>
      </c>
      <c r="D48" s="106"/>
      <c r="E48" s="106"/>
      <c r="F48" s="107">
        <f>AVERAGE(F16:F46)</f>
        <v>57</v>
      </c>
      <c r="G48" s="108"/>
      <c r="H48" s="108"/>
      <c r="I48" s="108"/>
      <c r="J48" s="108"/>
      <c r="K48" s="106"/>
      <c r="L48" s="107">
        <f>AVERAGE(L16:L46)</f>
        <v>91.03225806451613</v>
      </c>
      <c r="M48" s="107">
        <f>AVERAGE(M16:M46)</f>
        <v>49.516129032258064</v>
      </c>
      <c r="N48" s="122">
        <f>AVERAGE(N16:N47)</f>
        <v>3013.1290322580644</v>
      </c>
      <c r="O48" s="122">
        <v>2990</v>
      </c>
      <c r="P48" s="107">
        <v>4</v>
      </c>
      <c r="Q48" s="107">
        <v>5</v>
      </c>
      <c r="R48" s="109"/>
      <c r="S48" s="106"/>
      <c r="T48" s="107">
        <f>AVERAGE(T16:T46)</f>
        <v>4.2225806451612895</v>
      </c>
      <c r="U48" s="107" t="s">
        <v>112</v>
      </c>
      <c r="V48" s="107">
        <f>AVERAGE(V16:V46)</f>
        <v>6.903225806451613</v>
      </c>
      <c r="W48" s="102">
        <v>6.8</v>
      </c>
      <c r="X48" s="107">
        <v>65.6</v>
      </c>
      <c r="Y48" s="107">
        <f>AVERAGE(Y16:Y46)</f>
        <v>878.7096774193549</v>
      </c>
      <c r="Z48" s="100" t="s">
        <v>60</v>
      </c>
      <c r="AA48" s="4"/>
    </row>
    <row r="49" spans="2:26" ht="10.5" customHeight="1">
      <c r="B49" s="22" t="s">
        <v>61</v>
      </c>
      <c r="C49" s="20"/>
      <c r="D49" s="20"/>
      <c r="E49" s="20"/>
      <c r="F49" s="20"/>
      <c r="G49" s="20"/>
      <c r="H49" s="20"/>
      <c r="I49" s="20"/>
      <c r="K49" s="22" t="s">
        <v>64</v>
      </c>
      <c r="L49" s="22"/>
      <c r="M49" s="22"/>
      <c r="N49" s="22"/>
      <c r="O49" s="22"/>
      <c r="P49" s="22"/>
      <c r="Q49" s="22"/>
      <c r="T49" s="22" t="s">
        <v>68</v>
      </c>
      <c r="U49" s="20"/>
      <c r="V49" s="20"/>
      <c r="W49" s="20"/>
      <c r="X49" s="20"/>
      <c r="Y49" s="20"/>
      <c r="Z49" s="99"/>
    </row>
    <row r="50" spans="2:26" ht="10.5" customHeight="1">
      <c r="B50" s="20" t="s">
        <v>90</v>
      </c>
      <c r="C50" s="20"/>
      <c r="D50" s="20"/>
      <c r="E50" s="20"/>
      <c r="F50" s="20"/>
      <c r="G50" s="32">
        <v>59.8</v>
      </c>
      <c r="H50" s="20"/>
      <c r="I50" s="1"/>
      <c r="K50" s="20" t="s">
        <v>93</v>
      </c>
      <c r="L50" s="20"/>
      <c r="M50" s="20"/>
      <c r="N50" s="30"/>
      <c r="O50" s="110">
        <f>G47</f>
        <v>187</v>
      </c>
      <c r="P50" s="20"/>
      <c r="Q50" s="20"/>
      <c r="T50" s="20" t="s">
        <v>94</v>
      </c>
      <c r="Y50" s="40">
        <f>I47</f>
        <v>5.649999999999999</v>
      </c>
      <c r="Z50" s="44"/>
    </row>
    <row r="51" spans="2:20" ht="10.5" customHeight="1">
      <c r="B51" s="20" t="s">
        <v>135</v>
      </c>
      <c r="C51" s="20"/>
      <c r="D51" s="20"/>
      <c r="E51" s="20"/>
      <c r="F51" s="20"/>
      <c r="G51" s="20"/>
      <c r="H51" s="32">
        <v>1.5</v>
      </c>
      <c r="I51" s="41"/>
      <c r="K51" s="20" t="s">
        <v>144</v>
      </c>
      <c r="L51" s="20"/>
      <c r="M51" s="20"/>
      <c r="N51" s="20"/>
      <c r="O51" s="20"/>
      <c r="P51" s="31">
        <v>-53</v>
      </c>
      <c r="Q51" s="37"/>
      <c r="T51" s="20" t="s">
        <v>408</v>
      </c>
    </row>
    <row r="52" spans="2:26" ht="10.5" customHeight="1">
      <c r="B52" s="20" t="s">
        <v>91</v>
      </c>
      <c r="C52" s="20"/>
      <c r="D52" s="20"/>
      <c r="E52" s="20"/>
      <c r="F52" s="20"/>
      <c r="G52" s="32">
        <v>1.7</v>
      </c>
      <c r="H52" s="32"/>
      <c r="I52" s="1"/>
      <c r="K52" s="20" t="s">
        <v>157</v>
      </c>
      <c r="L52" s="20"/>
      <c r="M52" s="20"/>
      <c r="N52" s="20"/>
      <c r="O52" s="20"/>
      <c r="P52" s="20"/>
      <c r="Q52" s="164">
        <v>7321</v>
      </c>
      <c r="R52" s="35"/>
      <c r="T52" s="20" t="s">
        <v>107</v>
      </c>
      <c r="Y52" s="40">
        <v>9.06</v>
      </c>
      <c r="Z52" s="31"/>
    </row>
    <row r="53" spans="2:20" ht="10.5" customHeight="1">
      <c r="B53" s="20" t="s">
        <v>62</v>
      </c>
      <c r="C53" s="20"/>
      <c r="D53" s="20"/>
      <c r="E53" s="20"/>
      <c r="F53" s="20"/>
      <c r="G53" s="20"/>
      <c r="H53" s="39">
        <v>35.6</v>
      </c>
      <c r="I53" s="33"/>
      <c r="K53" s="20" t="s">
        <v>144</v>
      </c>
      <c r="L53" s="20"/>
      <c r="M53" s="20"/>
      <c r="N53" s="20"/>
      <c r="O53" s="20"/>
      <c r="P53" s="31">
        <v>-476</v>
      </c>
      <c r="T53" s="20" t="s">
        <v>412</v>
      </c>
    </row>
    <row r="54" spans="2:26" ht="10.5" customHeight="1">
      <c r="B54" s="20" t="s">
        <v>89</v>
      </c>
      <c r="C54" s="20"/>
      <c r="D54" s="20"/>
      <c r="E54" s="20"/>
      <c r="F54" s="20"/>
      <c r="G54" s="20"/>
      <c r="H54" s="20"/>
      <c r="I54" s="32">
        <v>2</v>
      </c>
      <c r="T54" s="20" t="s">
        <v>215</v>
      </c>
      <c r="Y54" s="40">
        <v>0.98</v>
      </c>
      <c r="Z54" s="33" t="s">
        <v>409</v>
      </c>
    </row>
    <row r="55" spans="2:25" ht="10.5" customHeight="1">
      <c r="B55" s="20" t="s">
        <v>79</v>
      </c>
      <c r="C55" s="20"/>
      <c r="D55" s="20"/>
      <c r="E55" s="31">
        <f>MAX(B16:B46)</f>
        <v>86</v>
      </c>
      <c r="F55" s="20" t="s">
        <v>78</v>
      </c>
      <c r="G55" s="20"/>
      <c r="H55" s="33" t="s">
        <v>302</v>
      </c>
      <c r="I55" s="1"/>
      <c r="K55" s="22" t="s">
        <v>65</v>
      </c>
      <c r="L55" s="22"/>
      <c r="M55" s="22"/>
      <c r="N55" s="22"/>
      <c r="O55" s="22"/>
      <c r="T55" s="20" t="s">
        <v>282</v>
      </c>
      <c r="Y55" s="31" t="s">
        <v>18</v>
      </c>
    </row>
    <row r="56" spans="2:26" ht="10.5" customHeight="1">
      <c r="B56" s="20" t="s">
        <v>80</v>
      </c>
      <c r="C56" s="20"/>
      <c r="D56" s="20"/>
      <c r="E56" s="31">
        <f>MIN(C16:C46)</f>
        <v>36</v>
      </c>
      <c r="F56" s="20" t="s">
        <v>78</v>
      </c>
      <c r="G56" s="20"/>
      <c r="H56" s="33" t="s">
        <v>322</v>
      </c>
      <c r="I56" s="1"/>
      <c r="K56" s="20" t="s">
        <v>93</v>
      </c>
      <c r="N56" s="29"/>
      <c r="O56" s="31">
        <v>31</v>
      </c>
      <c r="T56" s="20" t="s">
        <v>114</v>
      </c>
      <c r="Z56" s="35">
        <v>-0.1</v>
      </c>
    </row>
    <row r="57" spans="2:25" ht="10.5" customHeight="1">
      <c r="B57" s="20"/>
      <c r="C57" s="20" t="s">
        <v>63</v>
      </c>
      <c r="D57" s="20"/>
      <c r="E57" s="20"/>
      <c r="F57" s="20"/>
      <c r="G57" s="20"/>
      <c r="H57" s="20"/>
      <c r="I57" s="1"/>
      <c r="K57" s="20" t="s">
        <v>89</v>
      </c>
      <c r="P57" s="31">
        <v>-8</v>
      </c>
      <c r="T57" s="20" t="s">
        <v>216</v>
      </c>
      <c r="Y57" s="31">
        <v>40.4</v>
      </c>
    </row>
    <row r="58" spans="2:26" ht="10.5" customHeight="1">
      <c r="B58" s="20" t="s">
        <v>82</v>
      </c>
      <c r="C58" s="20"/>
      <c r="D58" s="20"/>
      <c r="E58" s="20"/>
      <c r="F58" s="20"/>
      <c r="G58" s="31">
        <f>COUNTIF(B16:B46,"&gt;=90")</f>
        <v>0</v>
      </c>
      <c r="H58" s="20"/>
      <c r="I58" s="1"/>
      <c r="K58" s="20" t="s">
        <v>156</v>
      </c>
      <c r="Q58" s="31">
        <v>31</v>
      </c>
      <c r="R58" s="35"/>
      <c r="T58" s="20" t="s">
        <v>402</v>
      </c>
      <c r="Z58" s="35">
        <v>-14.4</v>
      </c>
    </row>
    <row r="59" spans="2:26" ht="10.5" customHeight="1">
      <c r="B59" s="20" t="s">
        <v>81</v>
      </c>
      <c r="C59" s="20"/>
      <c r="D59" s="20"/>
      <c r="E59" s="20"/>
      <c r="F59" s="20"/>
      <c r="G59" s="31">
        <f>COUNTIF(B16:B46,"&lt;=32")</f>
        <v>0</v>
      </c>
      <c r="H59" s="20"/>
      <c r="I59" s="1"/>
      <c r="K59" s="20" t="s">
        <v>89</v>
      </c>
      <c r="P59" s="31">
        <v>-12.2</v>
      </c>
      <c r="T59" s="20" t="s">
        <v>95</v>
      </c>
      <c r="Y59" s="31" t="s">
        <v>18</v>
      </c>
      <c r="Z59" s="33" t="s">
        <v>410</v>
      </c>
    </row>
    <row r="60" spans="2:20" ht="10.5" customHeight="1">
      <c r="B60" s="20" t="s">
        <v>83</v>
      </c>
      <c r="C60" s="20"/>
      <c r="D60" s="20"/>
      <c r="E60" s="20"/>
      <c r="F60" s="20"/>
      <c r="G60" s="31">
        <f>COUNTIF(C16:C46,"&lt;=32")</f>
        <v>0</v>
      </c>
      <c r="H60" s="20"/>
      <c r="I60" s="1"/>
      <c r="T60" s="20" t="s">
        <v>175</v>
      </c>
    </row>
    <row r="61" spans="2:25" ht="10.5" customHeight="1">
      <c r="B61" s="20" t="s">
        <v>84</v>
      </c>
      <c r="C61" s="20"/>
      <c r="D61" s="20"/>
      <c r="E61" s="20"/>
      <c r="F61" s="20"/>
      <c r="G61" s="31">
        <f>COUNTIF(C16:C46,"&lt;=0")</f>
        <v>0</v>
      </c>
      <c r="H61" s="20"/>
      <c r="I61" s="1"/>
      <c r="K61" s="22" t="s">
        <v>66</v>
      </c>
      <c r="L61" s="21"/>
      <c r="M61" s="21"/>
      <c r="N61" s="21"/>
      <c r="O61" s="21"/>
      <c r="T61" s="20" t="s">
        <v>177</v>
      </c>
      <c r="Y61" s="31" t="s">
        <v>411</v>
      </c>
    </row>
    <row r="62" spans="7:25" ht="10.5" customHeight="1">
      <c r="G62" s="138"/>
      <c r="K62" s="20" t="s">
        <v>176</v>
      </c>
      <c r="O62" s="40">
        <v>30.02</v>
      </c>
      <c r="P62" s="201"/>
      <c r="Q62" s="201"/>
      <c r="V62" s="20" t="s">
        <v>97</v>
      </c>
      <c r="W62" s="20"/>
      <c r="X62" s="20"/>
      <c r="Y62" s="31" t="s">
        <v>76</v>
      </c>
    </row>
    <row r="63" spans="2:25" ht="9.75" customHeight="1">
      <c r="B63" s="22" t="s">
        <v>74</v>
      </c>
      <c r="C63" s="21"/>
      <c r="D63" s="21"/>
      <c r="E63" s="21"/>
      <c r="G63" s="138"/>
      <c r="K63" s="20" t="s">
        <v>214</v>
      </c>
      <c r="P63" s="32">
        <v>0.8</v>
      </c>
      <c r="Q63" s="27"/>
      <c r="V63" s="20" t="s">
        <v>98</v>
      </c>
      <c r="W63" s="20"/>
      <c r="X63" s="20"/>
      <c r="Y63" s="31" t="s">
        <v>76</v>
      </c>
    </row>
    <row r="64" spans="2:17" ht="9.75" customHeight="1">
      <c r="B64" s="20" t="s">
        <v>90</v>
      </c>
      <c r="G64" s="32">
        <f>AVERAGE(T16:T46)</f>
        <v>4.2225806451612895</v>
      </c>
      <c r="K64" s="20" t="s">
        <v>79</v>
      </c>
      <c r="M64" s="36">
        <f>MAX(N16:N46)/100</f>
        <v>30.46</v>
      </c>
      <c r="N64" s="20" t="s">
        <v>86</v>
      </c>
      <c r="O64" s="31" t="s">
        <v>322</v>
      </c>
      <c r="P64" s="27"/>
      <c r="Q64" s="27"/>
    </row>
    <row r="65" spans="2:26" ht="9.75" customHeight="1">
      <c r="B65" s="20" t="s">
        <v>163</v>
      </c>
      <c r="G65" s="31" t="s">
        <v>112</v>
      </c>
      <c r="I65" s="28"/>
      <c r="K65" s="20" t="s">
        <v>80</v>
      </c>
      <c r="M65" s="36">
        <v>29.54</v>
      </c>
      <c r="N65" s="20" t="s">
        <v>86</v>
      </c>
      <c r="O65" s="31" t="s">
        <v>303</v>
      </c>
      <c r="P65" s="27"/>
      <c r="T65" s="22" t="s">
        <v>103</v>
      </c>
      <c r="U65" s="22"/>
      <c r="V65" s="22"/>
      <c r="W65" s="22"/>
      <c r="X65" s="22"/>
      <c r="Y65" s="45"/>
      <c r="Z65" s="45"/>
    </row>
    <row r="66" spans="2:25" ht="9.75" customHeight="1">
      <c r="B66" s="20" t="s">
        <v>85</v>
      </c>
      <c r="F66" s="31">
        <f>MAX(R16:R46)</f>
        <v>46</v>
      </c>
      <c r="G66" s="20" t="s">
        <v>273</v>
      </c>
      <c r="H66" s="33" t="s">
        <v>303</v>
      </c>
      <c r="T66" s="20" t="s">
        <v>104</v>
      </c>
      <c r="U66" s="20"/>
      <c r="V66" s="20"/>
      <c r="W66" s="20"/>
      <c r="X66" s="20"/>
      <c r="Y66" s="31">
        <v>879</v>
      </c>
    </row>
    <row r="67" spans="2:25" ht="9.75" customHeight="1">
      <c r="B67" s="20" t="s">
        <v>137</v>
      </c>
      <c r="F67" s="31" t="s">
        <v>112</v>
      </c>
      <c r="T67" s="20" t="s">
        <v>105</v>
      </c>
      <c r="W67" s="31">
        <v>1300</v>
      </c>
      <c r="X67" s="46" t="s">
        <v>67</v>
      </c>
      <c r="Y67" s="31" t="s">
        <v>322</v>
      </c>
    </row>
    <row r="68" spans="3:26" ht="13.5"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Z68" s="83"/>
    </row>
    <row r="69" spans="2:26" ht="13.5">
      <c r="B69" s="45" t="s">
        <v>413</v>
      </c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Z69" s="83"/>
    </row>
    <row r="70" spans="3:21" ht="13.5"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</row>
  </sheetData>
  <sheetProtection/>
  <mergeCells count="1">
    <mergeCell ref="P62:Q62"/>
  </mergeCells>
  <printOptions/>
  <pageMargins left="0.25" right="0.17" top="0.57" bottom="0.59" header="0.37" footer="0.3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69"/>
  <sheetViews>
    <sheetView zoomScale="130" zoomScaleNormal="130" zoomScalePageLayoutView="0" workbookViewId="0" topLeftCell="A37">
      <selection activeCell="H2" sqref="H2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3.00390625" style="0" customWidth="1"/>
    <col min="4" max="4" width="2.28125" style="0" customWidth="1"/>
    <col min="5" max="5" width="3.8515625" style="0" customWidth="1"/>
    <col min="6" max="6" width="3.7109375" style="0" customWidth="1"/>
    <col min="7" max="7" width="2.7109375" style="0" customWidth="1"/>
    <col min="8" max="8" width="2.421875" style="0" customWidth="1"/>
    <col min="9" max="10" width="4.140625" style="0" customWidth="1"/>
    <col min="11" max="11" width="5.28125" style="0" customWidth="1"/>
    <col min="12" max="12" width="3.28125" style="0" customWidth="1"/>
    <col min="13" max="13" width="4.140625" style="0" customWidth="1"/>
    <col min="14" max="15" width="4.28125" style="0" customWidth="1"/>
    <col min="16" max="16" width="3.28125" style="0" customWidth="1"/>
    <col min="17" max="17" width="3.00390625" style="0" customWidth="1"/>
    <col min="18" max="18" width="3.28125" style="0" customWidth="1"/>
    <col min="19" max="19" width="3.421875" style="0" customWidth="1"/>
    <col min="20" max="20" width="3.140625" style="0" customWidth="1"/>
    <col min="21" max="21" width="3.57421875" style="0" customWidth="1"/>
    <col min="22" max="22" width="2.57421875" style="0" customWidth="1"/>
    <col min="23" max="23" width="3.140625" style="0" customWidth="1"/>
    <col min="24" max="24" width="3.8515625" style="0" customWidth="1"/>
    <col min="25" max="25" width="4.7109375" style="0" customWidth="1"/>
    <col min="26" max="26" width="13.00390625" style="0" customWidth="1"/>
    <col min="27" max="27" width="9.140625" style="0" hidden="1" customWidth="1"/>
  </cols>
  <sheetData>
    <row r="2" spans="1:26" ht="10.5" customHeight="1">
      <c r="A2" s="20" t="s">
        <v>69</v>
      </c>
      <c r="B2" s="20"/>
      <c r="C2" s="20"/>
      <c r="D2" s="20"/>
      <c r="E2" s="20"/>
      <c r="F2" s="20"/>
      <c r="G2" s="20"/>
      <c r="H2" s="20"/>
      <c r="U2" s="20" t="s">
        <v>71</v>
      </c>
      <c r="V2" s="20"/>
      <c r="W2" s="20"/>
      <c r="X2" s="20"/>
      <c r="Y2" s="20"/>
      <c r="Z2" s="20"/>
    </row>
    <row r="3" spans="1:26" ht="10.5" customHeight="1">
      <c r="A3" s="20" t="s">
        <v>53</v>
      </c>
      <c r="B3" s="20"/>
      <c r="C3" s="20"/>
      <c r="D3" s="20"/>
      <c r="E3" s="20"/>
      <c r="F3" s="20"/>
      <c r="G3" s="20"/>
      <c r="H3" s="20"/>
      <c r="U3" s="20" t="s">
        <v>72</v>
      </c>
      <c r="V3" s="20"/>
      <c r="W3" s="20"/>
      <c r="X3" s="20"/>
      <c r="Y3" s="20"/>
      <c r="Z3" s="20"/>
    </row>
    <row r="4" spans="1:26" ht="10.5" customHeight="1">
      <c r="A4" s="20" t="s">
        <v>87</v>
      </c>
      <c r="B4" s="20"/>
      <c r="C4" s="20"/>
      <c r="D4" s="20"/>
      <c r="E4" s="20"/>
      <c r="F4" s="20"/>
      <c r="G4" s="20"/>
      <c r="H4" s="20"/>
      <c r="U4" s="20" t="s">
        <v>73</v>
      </c>
      <c r="V4" s="20"/>
      <c r="W4" s="20"/>
      <c r="X4" s="20"/>
      <c r="Y4" s="20"/>
      <c r="Z4" s="20"/>
    </row>
    <row r="5" spans="1:26" ht="10.5" customHeight="1">
      <c r="A5" s="20" t="s">
        <v>54</v>
      </c>
      <c r="B5" s="20"/>
      <c r="C5" s="20"/>
      <c r="D5" s="20"/>
      <c r="E5" s="20"/>
      <c r="F5" s="20"/>
      <c r="G5" s="20"/>
      <c r="H5" s="20"/>
      <c r="K5" s="47"/>
      <c r="L5" s="23" t="s">
        <v>414</v>
      </c>
      <c r="M5" s="24"/>
      <c r="N5" s="24"/>
      <c r="O5" s="24"/>
      <c r="P5" s="24"/>
      <c r="U5" s="20"/>
      <c r="V5" s="20"/>
      <c r="W5" s="20" t="s">
        <v>194</v>
      </c>
      <c r="X5" s="20"/>
      <c r="Y5" s="20"/>
      <c r="Z5" s="20"/>
    </row>
    <row r="6" spans="1:26" ht="10.5" customHeight="1">
      <c r="A6" s="20" t="s">
        <v>55</v>
      </c>
      <c r="B6" s="20"/>
      <c r="C6" s="20"/>
      <c r="D6" s="20"/>
      <c r="E6" s="20"/>
      <c r="F6" s="20"/>
      <c r="G6" s="20"/>
      <c r="H6" s="20"/>
      <c r="U6" s="20"/>
      <c r="V6" s="20"/>
      <c r="W6" s="20"/>
      <c r="X6" s="20"/>
      <c r="Y6" s="20"/>
      <c r="Z6" s="20"/>
    </row>
    <row r="7" spans="11:26" ht="12.75">
      <c r="K7" s="1" t="s">
        <v>59</v>
      </c>
      <c r="L7" s="1"/>
      <c r="M7" s="1"/>
      <c r="N7" s="1"/>
      <c r="O7" s="1"/>
      <c r="P7" s="1"/>
      <c r="Q7" s="1"/>
      <c r="R7" s="20"/>
      <c r="S7" s="20"/>
      <c r="T7" s="20"/>
      <c r="U7" s="20"/>
      <c r="V7" s="20"/>
      <c r="W7" s="118"/>
      <c r="X7" s="20"/>
      <c r="Y7" s="20"/>
      <c r="Z7" s="20"/>
    </row>
    <row r="9" spans="11:19" ht="12.75">
      <c r="K9" s="24" t="s">
        <v>58</v>
      </c>
      <c r="L9" s="24"/>
      <c r="M9" s="24"/>
      <c r="N9" s="24"/>
      <c r="O9" s="24"/>
      <c r="P9" s="24"/>
      <c r="Q9" s="25"/>
      <c r="R9" s="25"/>
      <c r="S9" s="25"/>
    </row>
    <row r="10" spans="1:27" ht="10.5" customHeight="1">
      <c r="A10" s="5"/>
      <c r="B10" s="6"/>
      <c r="C10" s="18" t="s">
        <v>50</v>
      </c>
      <c r="D10" s="18"/>
      <c r="E10" s="18"/>
      <c r="F10" s="19"/>
      <c r="G10" s="19"/>
      <c r="H10" s="19"/>
      <c r="I10" s="18" t="s">
        <v>52</v>
      </c>
      <c r="J10" s="18"/>
      <c r="K10" s="18"/>
      <c r="L10" s="19"/>
      <c r="M10" s="19"/>
      <c r="N10" s="19"/>
      <c r="O10" s="19"/>
      <c r="P10" s="19"/>
      <c r="Q10" s="18" t="s">
        <v>51</v>
      </c>
      <c r="R10" s="18"/>
      <c r="S10" s="18"/>
      <c r="T10" s="19"/>
      <c r="U10" s="6"/>
      <c r="V10" s="6"/>
      <c r="W10" s="6"/>
      <c r="X10" s="6"/>
      <c r="Y10" s="6"/>
      <c r="Z10" s="9"/>
      <c r="AA10" s="7"/>
    </row>
    <row r="11" spans="1:27" ht="10.5" customHeight="1">
      <c r="A11" s="11" t="s">
        <v>9</v>
      </c>
      <c r="B11" s="12" t="s">
        <v>20</v>
      </c>
      <c r="C11" s="12" t="s">
        <v>20</v>
      </c>
      <c r="D11" s="12" t="s">
        <v>17</v>
      </c>
      <c r="E11" s="12" t="s">
        <v>3</v>
      </c>
      <c r="F11" s="12" t="s">
        <v>5</v>
      </c>
      <c r="G11" s="12" t="s">
        <v>8</v>
      </c>
      <c r="H11" s="12" t="s">
        <v>10</v>
      </c>
      <c r="I11" s="12" t="s">
        <v>11</v>
      </c>
      <c r="J11" s="12" t="s">
        <v>13</v>
      </c>
      <c r="K11" s="12" t="s">
        <v>13</v>
      </c>
      <c r="L11" s="12" t="s">
        <v>0</v>
      </c>
      <c r="M11" s="12" t="s">
        <v>1</v>
      </c>
      <c r="N11" s="12" t="s">
        <v>0</v>
      </c>
      <c r="O11" s="12" t="s">
        <v>1</v>
      </c>
      <c r="P11" s="12"/>
      <c r="Q11" s="12"/>
      <c r="R11" s="12" t="s">
        <v>0</v>
      </c>
      <c r="S11" s="12" t="s">
        <v>40</v>
      </c>
      <c r="T11" s="12" t="s">
        <v>2</v>
      </c>
      <c r="U11" s="12" t="s">
        <v>41</v>
      </c>
      <c r="V11" s="12" t="s">
        <v>42</v>
      </c>
      <c r="W11" s="12" t="s">
        <v>42</v>
      </c>
      <c r="X11" s="12" t="s">
        <v>46</v>
      </c>
      <c r="Y11" s="12" t="s">
        <v>100</v>
      </c>
      <c r="Z11" s="92" t="s">
        <v>70</v>
      </c>
      <c r="AA11" s="13"/>
    </row>
    <row r="12" spans="1:27" ht="10.5" customHeight="1">
      <c r="A12" s="14" t="s">
        <v>17</v>
      </c>
      <c r="B12" s="12" t="s">
        <v>17</v>
      </c>
      <c r="C12" s="12" t="s">
        <v>22</v>
      </c>
      <c r="D12" s="12" t="s">
        <v>56</v>
      </c>
      <c r="E12" s="12" t="s">
        <v>25</v>
      </c>
      <c r="F12" s="12" t="s">
        <v>6</v>
      </c>
      <c r="G12" s="12" t="s">
        <v>9</v>
      </c>
      <c r="H12" s="12" t="s">
        <v>9</v>
      </c>
      <c r="I12" s="12" t="s">
        <v>12</v>
      </c>
      <c r="J12" s="12" t="s">
        <v>14</v>
      </c>
      <c r="K12" s="12" t="s">
        <v>15</v>
      </c>
      <c r="L12" s="12" t="s">
        <v>29</v>
      </c>
      <c r="M12" s="12" t="s">
        <v>29</v>
      </c>
      <c r="N12" s="12" t="s">
        <v>33</v>
      </c>
      <c r="O12" s="12" t="s">
        <v>33</v>
      </c>
      <c r="P12" s="12" t="s">
        <v>5</v>
      </c>
      <c r="Q12" s="12" t="s">
        <v>5</v>
      </c>
      <c r="R12" s="12" t="s">
        <v>38</v>
      </c>
      <c r="S12" s="12"/>
      <c r="T12" s="12" t="s">
        <v>38</v>
      </c>
      <c r="U12" s="12" t="s">
        <v>40</v>
      </c>
      <c r="V12" s="12" t="s">
        <v>43</v>
      </c>
      <c r="W12" s="12" t="s">
        <v>43</v>
      </c>
      <c r="X12" s="12" t="s">
        <v>47</v>
      </c>
      <c r="Y12" s="12" t="s">
        <v>101</v>
      </c>
      <c r="Z12" s="93"/>
      <c r="AA12" s="13"/>
    </row>
    <row r="13" spans="1:27" ht="10.5" customHeight="1">
      <c r="A13" s="14" t="s">
        <v>18</v>
      </c>
      <c r="B13" s="12" t="s">
        <v>21</v>
      </c>
      <c r="C13" s="12" t="s">
        <v>23</v>
      </c>
      <c r="D13" s="12" t="s">
        <v>57</v>
      </c>
      <c r="E13" s="12" t="s">
        <v>4</v>
      </c>
      <c r="F13" s="12" t="s">
        <v>7</v>
      </c>
      <c r="G13" s="12" t="s">
        <v>9</v>
      </c>
      <c r="H13" s="12" t="s">
        <v>9</v>
      </c>
      <c r="I13" s="12" t="s">
        <v>26</v>
      </c>
      <c r="J13" s="12" t="s">
        <v>15</v>
      </c>
      <c r="K13" s="12" t="s">
        <v>27</v>
      </c>
      <c r="L13" s="12" t="s">
        <v>30</v>
      </c>
      <c r="M13" s="12" t="s">
        <v>30</v>
      </c>
      <c r="N13" s="12" t="s">
        <v>34</v>
      </c>
      <c r="O13" s="12" t="s">
        <v>34</v>
      </c>
      <c r="P13" s="12" t="s">
        <v>36</v>
      </c>
      <c r="Q13" s="12" t="s">
        <v>37</v>
      </c>
      <c r="R13" s="12" t="s">
        <v>39</v>
      </c>
      <c r="S13" s="12"/>
      <c r="T13" s="12" t="s">
        <v>39</v>
      </c>
      <c r="V13" s="12" t="s">
        <v>44</v>
      </c>
      <c r="W13" s="12" t="s">
        <v>45</v>
      </c>
      <c r="X13" s="12" t="s">
        <v>48</v>
      </c>
      <c r="Y13" s="12" t="s">
        <v>0</v>
      </c>
      <c r="Z13" s="93"/>
      <c r="AA13" s="13"/>
    </row>
    <row r="14" spans="1:27" ht="10.5" customHeight="1">
      <c r="A14" s="14" t="s">
        <v>19</v>
      </c>
      <c r="B14" s="12" t="s">
        <v>24</v>
      </c>
      <c r="C14" s="12" t="s">
        <v>24</v>
      </c>
      <c r="D14" s="12"/>
      <c r="E14" s="12"/>
      <c r="F14" s="12" t="s">
        <v>24</v>
      </c>
      <c r="G14" s="12"/>
      <c r="H14" s="12"/>
      <c r="I14" s="12"/>
      <c r="J14" s="12" t="s">
        <v>16</v>
      </c>
      <c r="K14" s="12" t="s">
        <v>28</v>
      </c>
      <c r="L14" s="12" t="s">
        <v>31</v>
      </c>
      <c r="M14" s="12" t="s">
        <v>31</v>
      </c>
      <c r="N14" s="12" t="s">
        <v>35</v>
      </c>
      <c r="O14" s="12" t="s">
        <v>35</v>
      </c>
      <c r="P14" s="12"/>
      <c r="Q14" s="12"/>
      <c r="R14" s="12"/>
      <c r="S14" s="12"/>
      <c r="U14" s="12"/>
      <c r="V14" s="12" t="s">
        <v>32</v>
      </c>
      <c r="W14" s="12" t="s">
        <v>32</v>
      </c>
      <c r="X14" s="12" t="s">
        <v>49</v>
      </c>
      <c r="Y14" s="12" t="s">
        <v>102</v>
      </c>
      <c r="Z14" s="93"/>
      <c r="AA14" s="13"/>
    </row>
    <row r="15" spans="1:27" ht="10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 t="s">
        <v>16</v>
      </c>
      <c r="L15" s="16" t="s">
        <v>32</v>
      </c>
      <c r="M15" s="16" t="s">
        <v>32</v>
      </c>
      <c r="N15" s="16"/>
      <c r="O15" s="38"/>
      <c r="P15" s="16"/>
      <c r="Q15" s="16"/>
      <c r="R15" s="16"/>
      <c r="S15" s="16"/>
      <c r="T15" s="38"/>
      <c r="U15" s="16"/>
      <c r="V15" s="16"/>
      <c r="W15" s="16"/>
      <c r="X15" s="16" t="s">
        <v>24</v>
      </c>
      <c r="Y15" s="16"/>
      <c r="Z15" s="15"/>
      <c r="AA15" s="17"/>
    </row>
    <row r="16" spans="1:27" ht="10.5" customHeight="1">
      <c r="A16" s="8">
        <v>1</v>
      </c>
      <c r="B16" s="50">
        <v>70</v>
      </c>
      <c r="C16" s="52">
        <v>50</v>
      </c>
      <c r="D16" s="51">
        <v>60</v>
      </c>
      <c r="E16" s="51">
        <v>-3</v>
      </c>
      <c r="F16" s="50">
        <v>61</v>
      </c>
      <c r="G16" s="51">
        <v>5</v>
      </c>
      <c r="H16" s="51">
        <v>0</v>
      </c>
      <c r="I16" s="51">
        <v>0</v>
      </c>
      <c r="J16" s="50">
        <v>0</v>
      </c>
      <c r="K16" s="50">
        <v>0</v>
      </c>
      <c r="L16" s="50">
        <v>83</v>
      </c>
      <c r="M16" s="50">
        <v>30</v>
      </c>
      <c r="N16" s="52">
        <v>3029</v>
      </c>
      <c r="O16" s="50">
        <v>3012</v>
      </c>
      <c r="P16" s="50">
        <v>2</v>
      </c>
      <c r="Q16" s="50">
        <v>5</v>
      </c>
      <c r="R16" s="50">
        <v>19</v>
      </c>
      <c r="S16" s="50" t="s">
        <v>297</v>
      </c>
      <c r="T16" s="54">
        <v>4</v>
      </c>
      <c r="U16" s="53" t="s">
        <v>127</v>
      </c>
      <c r="V16" s="50">
        <v>9</v>
      </c>
      <c r="W16" s="50">
        <v>9</v>
      </c>
      <c r="X16" s="54">
        <v>71.4</v>
      </c>
      <c r="Y16" s="53">
        <v>930</v>
      </c>
      <c r="Z16" s="173"/>
      <c r="AA16" s="3"/>
    </row>
    <row r="17" spans="1:27" ht="10.5" customHeight="1">
      <c r="A17" s="8">
        <v>2</v>
      </c>
      <c r="B17" s="55">
        <v>77</v>
      </c>
      <c r="C17" s="50">
        <v>56</v>
      </c>
      <c r="D17" s="51">
        <v>67</v>
      </c>
      <c r="E17" s="51">
        <v>5</v>
      </c>
      <c r="F17" s="50">
        <v>67</v>
      </c>
      <c r="G17" s="51">
        <v>0</v>
      </c>
      <c r="H17" s="51">
        <v>2</v>
      </c>
      <c r="I17" s="53">
        <v>0</v>
      </c>
      <c r="J17" s="50">
        <v>0</v>
      </c>
      <c r="K17" s="50">
        <v>0</v>
      </c>
      <c r="L17" s="50">
        <v>67</v>
      </c>
      <c r="M17" s="50">
        <v>47</v>
      </c>
      <c r="N17" s="50">
        <v>3012</v>
      </c>
      <c r="O17" s="50">
        <v>2991</v>
      </c>
      <c r="P17" s="50">
        <v>6</v>
      </c>
      <c r="Q17" s="50">
        <v>4</v>
      </c>
      <c r="R17" s="50">
        <v>25</v>
      </c>
      <c r="S17" s="50" t="s">
        <v>127</v>
      </c>
      <c r="T17" s="50">
        <v>6.3</v>
      </c>
      <c r="U17" s="53" t="s">
        <v>297</v>
      </c>
      <c r="V17" s="50">
        <v>8</v>
      </c>
      <c r="W17" s="50">
        <v>8</v>
      </c>
      <c r="X17" s="49">
        <v>73.4</v>
      </c>
      <c r="Y17" s="48">
        <v>960</v>
      </c>
      <c r="Z17" s="96"/>
      <c r="AA17" s="3"/>
    </row>
    <row r="18" spans="1:27" ht="10.5" customHeight="1">
      <c r="A18" s="8">
        <v>3</v>
      </c>
      <c r="B18" s="50">
        <v>68</v>
      </c>
      <c r="C18" s="50">
        <v>64</v>
      </c>
      <c r="D18" s="51">
        <v>66</v>
      </c>
      <c r="E18" s="51">
        <v>3</v>
      </c>
      <c r="F18" s="50">
        <v>64</v>
      </c>
      <c r="G18" s="51">
        <v>0</v>
      </c>
      <c r="H18" s="51">
        <v>1</v>
      </c>
      <c r="I18" s="50">
        <v>0.85</v>
      </c>
      <c r="J18" s="50">
        <v>0</v>
      </c>
      <c r="K18" s="50">
        <v>0</v>
      </c>
      <c r="L18" s="50">
        <v>99</v>
      </c>
      <c r="M18" s="50">
        <v>62</v>
      </c>
      <c r="N18" s="50">
        <v>2994</v>
      </c>
      <c r="O18" s="50">
        <v>2981</v>
      </c>
      <c r="P18" s="50">
        <v>3</v>
      </c>
      <c r="Q18" s="50">
        <v>3</v>
      </c>
      <c r="R18" s="50">
        <v>19</v>
      </c>
      <c r="S18" s="50" t="s">
        <v>127</v>
      </c>
      <c r="T18" s="50">
        <v>3.9</v>
      </c>
      <c r="U18" s="53" t="s">
        <v>297</v>
      </c>
      <c r="V18" s="50">
        <v>10</v>
      </c>
      <c r="W18" s="31">
        <v>10</v>
      </c>
      <c r="X18" s="54">
        <v>67.8</v>
      </c>
      <c r="Y18" s="53">
        <v>390</v>
      </c>
      <c r="Z18" s="96" t="s">
        <v>312</v>
      </c>
      <c r="AA18" s="3"/>
    </row>
    <row r="19" spans="1:27" ht="10.5" customHeight="1">
      <c r="A19" s="8">
        <v>4</v>
      </c>
      <c r="B19" s="31">
        <v>77</v>
      </c>
      <c r="C19" s="50">
        <v>63</v>
      </c>
      <c r="D19" s="51">
        <v>70</v>
      </c>
      <c r="E19" s="51">
        <v>5</v>
      </c>
      <c r="F19" s="50">
        <v>66</v>
      </c>
      <c r="G19" s="51">
        <v>0</v>
      </c>
      <c r="H19" s="51">
        <v>5</v>
      </c>
      <c r="I19" s="50">
        <v>0.02</v>
      </c>
      <c r="J19" s="50">
        <v>0</v>
      </c>
      <c r="K19" s="50">
        <v>0</v>
      </c>
      <c r="L19" s="50">
        <v>100</v>
      </c>
      <c r="M19" s="50">
        <v>65</v>
      </c>
      <c r="N19" s="50">
        <v>3007</v>
      </c>
      <c r="O19" s="50">
        <v>2989</v>
      </c>
      <c r="P19" s="50" t="s">
        <v>10</v>
      </c>
      <c r="Q19" s="50">
        <v>4</v>
      </c>
      <c r="R19" s="50">
        <v>10</v>
      </c>
      <c r="S19" s="50" t="s">
        <v>294</v>
      </c>
      <c r="T19" s="54">
        <v>1.8</v>
      </c>
      <c r="U19" s="56" t="s">
        <v>300</v>
      </c>
      <c r="V19" s="50">
        <v>10</v>
      </c>
      <c r="W19" s="50">
        <v>10</v>
      </c>
      <c r="X19" s="50">
        <v>72.3</v>
      </c>
      <c r="Y19" s="53">
        <v>1090</v>
      </c>
      <c r="Z19" s="96" t="s">
        <v>313</v>
      </c>
      <c r="AA19" s="3"/>
    </row>
    <row r="20" spans="1:27" ht="10.5" customHeight="1">
      <c r="A20" s="8">
        <v>5</v>
      </c>
      <c r="B20" s="55">
        <v>76</v>
      </c>
      <c r="C20" s="50">
        <v>60</v>
      </c>
      <c r="D20" s="51">
        <v>68</v>
      </c>
      <c r="E20" s="51">
        <v>3</v>
      </c>
      <c r="F20" s="50">
        <v>65</v>
      </c>
      <c r="G20" s="51">
        <v>0</v>
      </c>
      <c r="H20" s="51">
        <v>3</v>
      </c>
      <c r="I20" s="50" t="s">
        <v>18</v>
      </c>
      <c r="J20" s="50">
        <v>0</v>
      </c>
      <c r="K20" s="50">
        <v>0</v>
      </c>
      <c r="L20" s="50">
        <v>98</v>
      </c>
      <c r="M20" s="50">
        <v>50</v>
      </c>
      <c r="N20" s="50">
        <v>3020</v>
      </c>
      <c r="O20" s="50">
        <v>3009</v>
      </c>
      <c r="P20" s="50">
        <v>2</v>
      </c>
      <c r="Q20" s="50">
        <v>5</v>
      </c>
      <c r="R20" s="50">
        <v>19</v>
      </c>
      <c r="S20" s="50" t="s">
        <v>304</v>
      </c>
      <c r="T20" s="54">
        <v>3.7</v>
      </c>
      <c r="U20" s="53" t="s">
        <v>304</v>
      </c>
      <c r="V20" s="50">
        <v>7</v>
      </c>
      <c r="W20" s="50">
        <v>5</v>
      </c>
      <c r="X20" s="57">
        <v>74.3</v>
      </c>
      <c r="Y20" s="58">
        <v>1160</v>
      </c>
      <c r="Z20" s="96"/>
      <c r="AA20" s="3"/>
    </row>
    <row r="21" spans="1:27" ht="10.5" customHeight="1">
      <c r="A21" s="8">
        <v>6</v>
      </c>
      <c r="B21" s="50">
        <v>78</v>
      </c>
      <c r="C21" s="50">
        <v>57</v>
      </c>
      <c r="D21" s="51">
        <v>68</v>
      </c>
      <c r="E21" s="51">
        <v>1</v>
      </c>
      <c r="F21" s="50">
        <v>71</v>
      </c>
      <c r="G21" s="51">
        <v>0</v>
      </c>
      <c r="H21" s="51">
        <v>3</v>
      </c>
      <c r="I21" s="111">
        <v>0.03</v>
      </c>
      <c r="J21" s="50">
        <v>0</v>
      </c>
      <c r="K21" s="50">
        <v>0</v>
      </c>
      <c r="L21" s="50">
        <v>91</v>
      </c>
      <c r="M21" s="50">
        <v>48</v>
      </c>
      <c r="N21" s="50">
        <v>3017</v>
      </c>
      <c r="O21" s="50">
        <v>2969</v>
      </c>
      <c r="P21" s="50">
        <v>2</v>
      </c>
      <c r="Q21" s="50">
        <v>10</v>
      </c>
      <c r="R21" s="50">
        <v>26</v>
      </c>
      <c r="S21" s="50" t="s">
        <v>19</v>
      </c>
      <c r="T21" s="50">
        <v>5.6</v>
      </c>
      <c r="U21" s="53" t="s">
        <v>127</v>
      </c>
      <c r="V21" s="50">
        <v>4</v>
      </c>
      <c r="W21" s="50">
        <v>10</v>
      </c>
      <c r="X21" s="54">
        <v>73.6</v>
      </c>
      <c r="Y21" s="53">
        <v>980</v>
      </c>
      <c r="Z21" s="96" t="s">
        <v>415</v>
      </c>
      <c r="AA21" s="3"/>
    </row>
    <row r="22" spans="1:27" ht="10.5" customHeight="1">
      <c r="A22" s="8">
        <v>7</v>
      </c>
      <c r="B22" s="50">
        <v>83</v>
      </c>
      <c r="C22" s="50">
        <v>62</v>
      </c>
      <c r="D22" s="51">
        <v>73</v>
      </c>
      <c r="E22" s="51">
        <v>6</v>
      </c>
      <c r="F22" s="50">
        <v>62</v>
      </c>
      <c r="G22" s="51">
        <v>0</v>
      </c>
      <c r="H22" s="51">
        <v>8</v>
      </c>
      <c r="I22" s="52">
        <v>0.88</v>
      </c>
      <c r="J22" s="50">
        <v>0</v>
      </c>
      <c r="K22" s="50">
        <v>0</v>
      </c>
      <c r="L22" s="50">
        <v>99</v>
      </c>
      <c r="M22" s="50">
        <v>42</v>
      </c>
      <c r="N22" s="50">
        <v>2973</v>
      </c>
      <c r="O22" s="50">
        <v>2961</v>
      </c>
      <c r="P22" s="50">
        <v>1</v>
      </c>
      <c r="Q22" s="50">
        <v>3</v>
      </c>
      <c r="R22" s="50">
        <v>19</v>
      </c>
      <c r="S22" s="50" t="s">
        <v>299</v>
      </c>
      <c r="T22" s="54">
        <v>3.4</v>
      </c>
      <c r="U22" s="59" t="s">
        <v>112</v>
      </c>
      <c r="V22" s="50">
        <v>10</v>
      </c>
      <c r="W22" s="50">
        <v>10</v>
      </c>
      <c r="X22" s="50">
        <v>79.2</v>
      </c>
      <c r="Y22" s="53">
        <v>1050</v>
      </c>
      <c r="Z22" s="96" t="s">
        <v>416</v>
      </c>
      <c r="AA22" s="3"/>
    </row>
    <row r="23" spans="1:27" ht="10.5" customHeight="1">
      <c r="A23" s="8">
        <v>8</v>
      </c>
      <c r="B23" s="50">
        <v>82</v>
      </c>
      <c r="C23" s="50">
        <v>60</v>
      </c>
      <c r="D23" s="51">
        <v>71</v>
      </c>
      <c r="E23" s="51">
        <v>5</v>
      </c>
      <c r="F23" s="50">
        <v>68</v>
      </c>
      <c r="G23" s="51">
        <v>0</v>
      </c>
      <c r="H23" s="51">
        <v>6</v>
      </c>
      <c r="I23" s="50">
        <v>0</v>
      </c>
      <c r="J23" s="50">
        <v>0</v>
      </c>
      <c r="K23" s="50">
        <v>0</v>
      </c>
      <c r="L23" s="50">
        <v>98</v>
      </c>
      <c r="M23" s="50">
        <v>44</v>
      </c>
      <c r="N23" s="50">
        <v>2978</v>
      </c>
      <c r="O23" s="50">
        <v>2968</v>
      </c>
      <c r="P23" s="50" t="s">
        <v>10</v>
      </c>
      <c r="Q23" s="50">
        <v>4</v>
      </c>
      <c r="R23" s="50">
        <v>17</v>
      </c>
      <c r="S23" s="50" t="s">
        <v>111</v>
      </c>
      <c r="T23" s="54">
        <v>2.1</v>
      </c>
      <c r="U23" s="53" t="s">
        <v>112</v>
      </c>
      <c r="V23" s="50">
        <v>3</v>
      </c>
      <c r="W23" s="50">
        <v>6</v>
      </c>
      <c r="X23" s="54">
        <v>78.8</v>
      </c>
      <c r="Y23" s="53">
        <v>860</v>
      </c>
      <c r="Z23" s="96"/>
      <c r="AA23" s="3"/>
    </row>
    <row r="24" spans="1:27" ht="10.5" customHeight="1">
      <c r="A24" s="8">
        <v>9</v>
      </c>
      <c r="B24" s="52">
        <v>92</v>
      </c>
      <c r="C24" s="50">
        <v>65</v>
      </c>
      <c r="D24" s="51">
        <v>79</v>
      </c>
      <c r="E24" s="51">
        <v>14</v>
      </c>
      <c r="F24" s="50">
        <v>80</v>
      </c>
      <c r="G24" s="51">
        <v>0</v>
      </c>
      <c r="H24" s="51">
        <v>14</v>
      </c>
      <c r="I24" s="111">
        <v>0.02</v>
      </c>
      <c r="J24" s="51">
        <v>0</v>
      </c>
      <c r="K24" s="50">
        <v>0</v>
      </c>
      <c r="L24" s="50">
        <v>78</v>
      </c>
      <c r="M24" s="50">
        <v>33</v>
      </c>
      <c r="N24" s="50">
        <v>2978</v>
      </c>
      <c r="O24" s="50">
        <v>2957</v>
      </c>
      <c r="P24" s="50">
        <v>2</v>
      </c>
      <c r="Q24" s="50">
        <v>5</v>
      </c>
      <c r="R24" s="50">
        <v>15</v>
      </c>
      <c r="S24" s="50" t="s">
        <v>300</v>
      </c>
      <c r="T24" s="50">
        <v>2.1</v>
      </c>
      <c r="U24" s="53" t="s">
        <v>112</v>
      </c>
      <c r="V24" s="50">
        <v>4</v>
      </c>
      <c r="W24" s="60">
        <v>9</v>
      </c>
      <c r="X24" s="54">
        <v>83.7</v>
      </c>
      <c r="Y24" s="53">
        <v>1100</v>
      </c>
      <c r="Z24" s="96" t="s">
        <v>417</v>
      </c>
      <c r="AA24" s="3"/>
    </row>
    <row r="25" spans="1:27" ht="10.5" customHeight="1">
      <c r="A25" s="8">
        <v>10</v>
      </c>
      <c r="B25" s="50">
        <v>80</v>
      </c>
      <c r="C25" s="50">
        <v>64</v>
      </c>
      <c r="D25" s="51">
        <v>72</v>
      </c>
      <c r="E25" s="51">
        <v>7</v>
      </c>
      <c r="F25" s="50">
        <v>68</v>
      </c>
      <c r="G25" s="51">
        <v>0</v>
      </c>
      <c r="H25" s="51">
        <v>7</v>
      </c>
      <c r="I25" s="51">
        <v>0</v>
      </c>
      <c r="J25" s="51">
        <v>0</v>
      </c>
      <c r="K25" s="50">
        <v>0</v>
      </c>
      <c r="L25" s="50">
        <v>75</v>
      </c>
      <c r="M25" s="50">
        <v>37</v>
      </c>
      <c r="N25" s="50">
        <v>2987</v>
      </c>
      <c r="O25" s="50">
        <v>2965</v>
      </c>
      <c r="P25" s="50">
        <v>4</v>
      </c>
      <c r="Q25" s="50">
        <v>8</v>
      </c>
      <c r="R25" s="50">
        <v>17</v>
      </c>
      <c r="S25" s="50" t="s">
        <v>293</v>
      </c>
      <c r="T25" s="54">
        <v>3.2</v>
      </c>
      <c r="U25" s="53" t="s">
        <v>296</v>
      </c>
      <c r="V25" s="50">
        <v>2</v>
      </c>
      <c r="W25" s="50">
        <v>9</v>
      </c>
      <c r="X25" s="50">
        <v>79.9</v>
      </c>
      <c r="Y25" s="53">
        <v>1020</v>
      </c>
      <c r="Z25" s="96"/>
      <c r="AA25" s="3"/>
    </row>
    <row r="26" spans="1:27" ht="10.5" customHeight="1">
      <c r="A26" s="8">
        <v>11</v>
      </c>
      <c r="B26" s="50">
        <v>68</v>
      </c>
      <c r="C26" s="50">
        <v>59</v>
      </c>
      <c r="D26" s="51">
        <v>64</v>
      </c>
      <c r="E26" s="51">
        <v>-1</v>
      </c>
      <c r="F26" s="50">
        <v>59</v>
      </c>
      <c r="G26" s="51">
        <v>1</v>
      </c>
      <c r="H26" s="51">
        <v>0</v>
      </c>
      <c r="I26" s="111">
        <v>0.28</v>
      </c>
      <c r="J26" s="51">
        <v>0</v>
      </c>
      <c r="K26" s="50">
        <v>0</v>
      </c>
      <c r="L26" s="50">
        <v>98</v>
      </c>
      <c r="M26" s="50">
        <v>65</v>
      </c>
      <c r="N26" s="50">
        <v>2993</v>
      </c>
      <c r="O26" s="50">
        <v>2984</v>
      </c>
      <c r="P26" s="50">
        <v>1</v>
      </c>
      <c r="Q26" s="50">
        <v>8</v>
      </c>
      <c r="R26" s="50">
        <v>19</v>
      </c>
      <c r="S26" s="50" t="s">
        <v>304</v>
      </c>
      <c r="T26" s="54">
        <v>3.7</v>
      </c>
      <c r="U26" s="53" t="s">
        <v>304</v>
      </c>
      <c r="V26" s="50">
        <v>10</v>
      </c>
      <c r="W26" s="50">
        <v>10</v>
      </c>
      <c r="X26" s="54">
        <v>69.6</v>
      </c>
      <c r="Y26" s="53">
        <v>310</v>
      </c>
      <c r="Z26" s="96" t="s">
        <v>418</v>
      </c>
      <c r="AA26" s="3"/>
    </row>
    <row r="27" spans="1:27" ht="10.5" customHeight="1">
      <c r="A27" s="8">
        <v>12</v>
      </c>
      <c r="B27" s="50">
        <v>80</v>
      </c>
      <c r="C27" s="50">
        <v>54</v>
      </c>
      <c r="D27" s="51">
        <v>67</v>
      </c>
      <c r="E27" s="51">
        <v>0</v>
      </c>
      <c r="F27" s="50">
        <v>69</v>
      </c>
      <c r="G27" s="51">
        <v>0</v>
      </c>
      <c r="H27" s="51">
        <v>2</v>
      </c>
      <c r="I27" s="51">
        <v>0</v>
      </c>
      <c r="J27" s="51">
        <v>0</v>
      </c>
      <c r="K27" s="50">
        <v>0</v>
      </c>
      <c r="L27" s="50">
        <v>93</v>
      </c>
      <c r="M27" s="50">
        <v>38</v>
      </c>
      <c r="N27" s="50">
        <v>2995</v>
      </c>
      <c r="O27" s="50">
        <v>2986</v>
      </c>
      <c r="P27" s="50">
        <v>2</v>
      </c>
      <c r="Q27" s="50">
        <v>5</v>
      </c>
      <c r="R27" s="50">
        <v>18</v>
      </c>
      <c r="S27" s="50" t="s">
        <v>304</v>
      </c>
      <c r="T27" s="54">
        <v>4.2</v>
      </c>
      <c r="U27" s="53" t="s">
        <v>304</v>
      </c>
      <c r="V27" s="50">
        <v>2</v>
      </c>
      <c r="W27" s="50">
        <v>9</v>
      </c>
      <c r="X27" s="54">
        <v>78.1</v>
      </c>
      <c r="Y27" s="53">
        <v>870</v>
      </c>
      <c r="Z27" s="96"/>
      <c r="AA27" s="3"/>
    </row>
    <row r="28" spans="1:27" ht="10.5" customHeight="1">
      <c r="A28" s="8">
        <v>13</v>
      </c>
      <c r="B28" s="50">
        <v>69</v>
      </c>
      <c r="C28" s="50">
        <v>60</v>
      </c>
      <c r="D28" s="51">
        <v>65</v>
      </c>
      <c r="E28" s="51">
        <v>-3</v>
      </c>
      <c r="F28" s="50">
        <v>66</v>
      </c>
      <c r="G28" s="51">
        <v>0</v>
      </c>
      <c r="H28" s="51">
        <v>0</v>
      </c>
      <c r="I28" s="111">
        <v>0.18</v>
      </c>
      <c r="J28" s="51">
        <v>0</v>
      </c>
      <c r="K28" s="50">
        <v>0</v>
      </c>
      <c r="L28" s="50">
        <v>99</v>
      </c>
      <c r="M28" s="50">
        <v>65</v>
      </c>
      <c r="N28" s="50">
        <v>2993</v>
      </c>
      <c r="O28" s="50">
        <v>2983</v>
      </c>
      <c r="P28" s="50" t="s">
        <v>10</v>
      </c>
      <c r="Q28" s="50">
        <v>3</v>
      </c>
      <c r="R28" s="50">
        <v>13</v>
      </c>
      <c r="S28" s="50" t="s">
        <v>127</v>
      </c>
      <c r="T28" s="54">
        <v>2.6</v>
      </c>
      <c r="U28" s="53" t="s">
        <v>304</v>
      </c>
      <c r="V28" s="50">
        <v>10</v>
      </c>
      <c r="W28" s="50">
        <v>10</v>
      </c>
      <c r="X28" s="54">
        <v>70.9</v>
      </c>
      <c r="Y28" s="53">
        <v>620</v>
      </c>
      <c r="Z28" s="96"/>
      <c r="AA28" s="3"/>
    </row>
    <row r="29" spans="1:27" ht="10.5" customHeight="1">
      <c r="A29" s="8">
        <v>14</v>
      </c>
      <c r="B29" s="50">
        <v>85</v>
      </c>
      <c r="C29" s="50">
        <v>61</v>
      </c>
      <c r="D29" s="51">
        <v>73</v>
      </c>
      <c r="E29" s="51">
        <v>5</v>
      </c>
      <c r="F29" s="50">
        <v>76</v>
      </c>
      <c r="G29" s="51">
        <v>0</v>
      </c>
      <c r="H29" s="51">
        <v>8</v>
      </c>
      <c r="I29" s="51">
        <v>0</v>
      </c>
      <c r="J29" s="51">
        <v>0</v>
      </c>
      <c r="K29" s="50">
        <v>0</v>
      </c>
      <c r="L29" s="50">
        <v>99</v>
      </c>
      <c r="M29" s="50">
        <v>48</v>
      </c>
      <c r="N29" s="50">
        <v>2997</v>
      </c>
      <c r="O29" s="50">
        <v>2982</v>
      </c>
      <c r="P29" s="50" t="s">
        <v>10</v>
      </c>
      <c r="Q29" s="50">
        <v>6</v>
      </c>
      <c r="R29" s="50">
        <v>10</v>
      </c>
      <c r="S29" s="50" t="s">
        <v>19</v>
      </c>
      <c r="T29" s="54">
        <v>2</v>
      </c>
      <c r="U29" s="53" t="s">
        <v>127</v>
      </c>
      <c r="V29" s="50">
        <v>8</v>
      </c>
      <c r="W29" s="50">
        <v>9</v>
      </c>
      <c r="X29" s="54">
        <v>80.8</v>
      </c>
      <c r="Y29" s="53">
        <v>1150</v>
      </c>
      <c r="Z29" s="96"/>
      <c r="AA29" s="3"/>
    </row>
    <row r="30" spans="1:27" ht="10.5" customHeight="1">
      <c r="A30" s="8">
        <v>15</v>
      </c>
      <c r="B30" s="50">
        <v>78</v>
      </c>
      <c r="C30" s="50">
        <v>65</v>
      </c>
      <c r="D30" s="51">
        <v>72</v>
      </c>
      <c r="E30" s="51">
        <v>5</v>
      </c>
      <c r="F30" s="50">
        <v>65</v>
      </c>
      <c r="G30" s="51">
        <v>0</v>
      </c>
      <c r="H30" s="51">
        <v>7</v>
      </c>
      <c r="I30" s="51">
        <v>0</v>
      </c>
      <c r="J30" s="51">
        <v>0</v>
      </c>
      <c r="K30" s="50">
        <v>0</v>
      </c>
      <c r="L30" s="50">
        <v>92</v>
      </c>
      <c r="M30" s="50">
        <v>40</v>
      </c>
      <c r="N30" s="50">
        <v>3013</v>
      </c>
      <c r="O30" s="50">
        <v>2985</v>
      </c>
      <c r="P30" s="50">
        <v>3</v>
      </c>
      <c r="Q30" s="50">
        <v>4</v>
      </c>
      <c r="R30" s="50">
        <v>25</v>
      </c>
      <c r="S30" s="50" t="s">
        <v>23</v>
      </c>
      <c r="T30" s="50">
        <v>3.4</v>
      </c>
      <c r="U30" s="50" t="s">
        <v>99</v>
      </c>
      <c r="V30" s="50">
        <v>9</v>
      </c>
      <c r="W30" s="50">
        <v>1</v>
      </c>
      <c r="X30" s="54">
        <v>75.7</v>
      </c>
      <c r="Y30" s="53">
        <v>910</v>
      </c>
      <c r="Z30" s="96"/>
      <c r="AA30" s="3"/>
    </row>
    <row r="31" spans="1:27" ht="10.5" customHeight="1">
      <c r="A31" s="8">
        <v>16</v>
      </c>
      <c r="B31" s="50">
        <v>72</v>
      </c>
      <c r="C31" s="50">
        <v>55</v>
      </c>
      <c r="D31" s="51">
        <v>64</v>
      </c>
      <c r="E31" s="51">
        <v>-2</v>
      </c>
      <c r="F31" s="50">
        <v>60</v>
      </c>
      <c r="G31" s="51">
        <v>1</v>
      </c>
      <c r="H31" s="51">
        <v>0</v>
      </c>
      <c r="I31" s="111">
        <v>0.02</v>
      </c>
      <c r="J31" s="51">
        <v>0</v>
      </c>
      <c r="K31" s="50">
        <v>0</v>
      </c>
      <c r="L31" s="50">
        <v>86</v>
      </c>
      <c r="M31" s="50">
        <v>45</v>
      </c>
      <c r="N31" s="50">
        <v>3022</v>
      </c>
      <c r="O31" s="50">
        <v>3009</v>
      </c>
      <c r="P31" s="50">
        <v>1</v>
      </c>
      <c r="Q31" s="50">
        <v>4</v>
      </c>
      <c r="R31" s="50">
        <v>18</v>
      </c>
      <c r="S31" s="50" t="s">
        <v>99</v>
      </c>
      <c r="T31" s="50">
        <v>3.5</v>
      </c>
      <c r="U31" s="53" t="s">
        <v>113</v>
      </c>
      <c r="V31" s="50">
        <v>0</v>
      </c>
      <c r="W31" s="50">
        <v>10</v>
      </c>
      <c r="X31" s="50">
        <v>75.7</v>
      </c>
      <c r="Y31" s="53">
        <v>1050</v>
      </c>
      <c r="Z31" s="96"/>
      <c r="AA31" s="3"/>
    </row>
    <row r="32" spans="1:27" ht="10.5" customHeight="1">
      <c r="A32" s="8">
        <v>17</v>
      </c>
      <c r="B32" s="50">
        <v>77</v>
      </c>
      <c r="C32" s="60">
        <v>60</v>
      </c>
      <c r="D32" s="51">
        <v>69</v>
      </c>
      <c r="E32" s="51">
        <v>2</v>
      </c>
      <c r="F32" s="60">
        <v>64</v>
      </c>
      <c r="G32" s="51">
        <v>0</v>
      </c>
      <c r="H32" s="51">
        <v>4</v>
      </c>
      <c r="I32" s="64">
        <v>0.77</v>
      </c>
      <c r="J32" s="66">
        <v>0</v>
      </c>
      <c r="K32" s="60">
        <v>0</v>
      </c>
      <c r="L32" s="50">
        <v>96</v>
      </c>
      <c r="M32" s="50">
        <v>69</v>
      </c>
      <c r="N32" s="60">
        <v>3010</v>
      </c>
      <c r="O32" s="60">
        <v>2986</v>
      </c>
      <c r="P32" s="60">
        <v>2</v>
      </c>
      <c r="Q32" s="60">
        <v>2</v>
      </c>
      <c r="R32" s="60">
        <v>16</v>
      </c>
      <c r="S32" s="60" t="s">
        <v>127</v>
      </c>
      <c r="T32" s="60">
        <v>3.1</v>
      </c>
      <c r="U32" s="61" t="s">
        <v>127</v>
      </c>
      <c r="V32" s="60">
        <v>9</v>
      </c>
      <c r="W32" s="60">
        <v>10</v>
      </c>
      <c r="X32" s="62">
        <v>73.8</v>
      </c>
      <c r="Y32" s="61">
        <v>1180</v>
      </c>
      <c r="Z32" s="96" t="s">
        <v>312</v>
      </c>
      <c r="AA32" s="3"/>
    </row>
    <row r="33" spans="1:29" ht="10.5" customHeight="1">
      <c r="A33" s="8">
        <v>18</v>
      </c>
      <c r="B33" s="50">
        <v>78</v>
      </c>
      <c r="C33" s="60">
        <v>60</v>
      </c>
      <c r="D33" s="51">
        <v>69</v>
      </c>
      <c r="E33" s="51">
        <v>1</v>
      </c>
      <c r="F33" s="60">
        <v>65</v>
      </c>
      <c r="G33" s="51">
        <v>0</v>
      </c>
      <c r="H33" s="51">
        <v>4</v>
      </c>
      <c r="I33" s="66">
        <v>0</v>
      </c>
      <c r="J33" s="66">
        <v>0</v>
      </c>
      <c r="K33" s="60">
        <v>0</v>
      </c>
      <c r="L33" s="50">
        <v>97</v>
      </c>
      <c r="M33" s="50">
        <v>52</v>
      </c>
      <c r="N33" s="60">
        <v>3023</v>
      </c>
      <c r="O33" s="60">
        <v>2992</v>
      </c>
      <c r="P33" s="60">
        <v>1</v>
      </c>
      <c r="Q33" s="60">
        <v>4</v>
      </c>
      <c r="R33" s="60">
        <v>16</v>
      </c>
      <c r="S33" s="60" t="s">
        <v>296</v>
      </c>
      <c r="T33" s="60">
        <v>2.7</v>
      </c>
      <c r="U33" s="61"/>
      <c r="V33" s="60">
        <v>10</v>
      </c>
      <c r="W33" s="60">
        <v>0</v>
      </c>
      <c r="X33" s="62">
        <v>79.7</v>
      </c>
      <c r="Y33" s="61">
        <v>1120</v>
      </c>
      <c r="Z33" s="96"/>
      <c r="AA33" s="42"/>
      <c r="AB33" s="43"/>
      <c r="AC33" s="43"/>
    </row>
    <row r="34" spans="1:28" ht="10.5" customHeight="1">
      <c r="A34" s="8">
        <v>19</v>
      </c>
      <c r="B34" s="50">
        <v>78</v>
      </c>
      <c r="C34" s="60">
        <v>59</v>
      </c>
      <c r="D34" s="51">
        <v>69</v>
      </c>
      <c r="E34" s="51">
        <v>1</v>
      </c>
      <c r="F34" s="60">
        <v>71</v>
      </c>
      <c r="G34" s="51">
        <v>0</v>
      </c>
      <c r="H34" s="51">
        <v>4</v>
      </c>
      <c r="I34" s="66">
        <v>0</v>
      </c>
      <c r="J34" s="66">
        <v>0</v>
      </c>
      <c r="K34" s="60">
        <v>0</v>
      </c>
      <c r="L34" s="50">
        <v>80</v>
      </c>
      <c r="M34" s="50">
        <v>58</v>
      </c>
      <c r="N34" s="60">
        <v>3026</v>
      </c>
      <c r="O34" s="60">
        <v>2983</v>
      </c>
      <c r="P34" s="60">
        <v>1</v>
      </c>
      <c r="Q34" s="60">
        <v>2</v>
      </c>
      <c r="R34" s="60">
        <v>20</v>
      </c>
      <c r="S34" s="60" t="s">
        <v>127</v>
      </c>
      <c r="T34" s="60">
        <v>4.2</v>
      </c>
      <c r="U34" s="61" t="s">
        <v>127</v>
      </c>
      <c r="V34" s="60">
        <v>1</v>
      </c>
      <c r="W34" s="60">
        <v>10</v>
      </c>
      <c r="X34" s="62">
        <v>75.7</v>
      </c>
      <c r="Y34" s="61">
        <v>1110</v>
      </c>
      <c r="Z34" s="96"/>
      <c r="AA34" s="114"/>
      <c r="AB34" s="27"/>
    </row>
    <row r="35" spans="1:27" ht="10.5" customHeight="1">
      <c r="A35" s="8">
        <v>20</v>
      </c>
      <c r="B35" s="50">
        <v>82</v>
      </c>
      <c r="C35" s="63">
        <v>64</v>
      </c>
      <c r="D35" s="51">
        <v>73</v>
      </c>
      <c r="E35" s="51">
        <v>5</v>
      </c>
      <c r="F35" s="60">
        <v>72</v>
      </c>
      <c r="G35" s="51">
        <v>0</v>
      </c>
      <c r="H35" s="51">
        <v>8</v>
      </c>
      <c r="I35" s="64">
        <v>0.47</v>
      </c>
      <c r="J35" s="66">
        <v>0</v>
      </c>
      <c r="K35" s="60">
        <v>0</v>
      </c>
      <c r="L35" s="50">
        <v>98</v>
      </c>
      <c r="M35" s="50">
        <v>55</v>
      </c>
      <c r="N35" s="60">
        <v>2986</v>
      </c>
      <c r="O35" s="60">
        <v>2961</v>
      </c>
      <c r="P35" s="50">
        <v>4</v>
      </c>
      <c r="Q35" s="50">
        <v>2</v>
      </c>
      <c r="R35" s="60">
        <v>24</v>
      </c>
      <c r="S35" s="60" t="s">
        <v>127</v>
      </c>
      <c r="T35" s="62">
        <v>3.5</v>
      </c>
      <c r="U35" s="61" t="s">
        <v>127</v>
      </c>
      <c r="V35" s="60">
        <v>10</v>
      </c>
      <c r="W35" s="60">
        <v>1</v>
      </c>
      <c r="X35" s="62">
        <v>77.2</v>
      </c>
      <c r="Y35" s="163">
        <v>1200</v>
      </c>
      <c r="Z35" s="96" t="s">
        <v>315</v>
      </c>
      <c r="AA35" s="3"/>
    </row>
    <row r="36" spans="1:27" ht="10.5" customHeight="1">
      <c r="A36" s="8">
        <v>21</v>
      </c>
      <c r="B36" s="50">
        <v>88</v>
      </c>
      <c r="C36" s="60">
        <v>62</v>
      </c>
      <c r="D36" s="51">
        <v>75</v>
      </c>
      <c r="E36" s="51">
        <v>7</v>
      </c>
      <c r="F36" s="60">
        <v>73</v>
      </c>
      <c r="G36" s="51">
        <v>0</v>
      </c>
      <c r="H36" s="51">
        <v>10</v>
      </c>
      <c r="I36" s="66">
        <v>0</v>
      </c>
      <c r="J36" s="66">
        <v>0</v>
      </c>
      <c r="K36" s="60">
        <v>0</v>
      </c>
      <c r="L36" s="50">
        <v>96</v>
      </c>
      <c r="M36" s="50">
        <v>34</v>
      </c>
      <c r="N36" s="60">
        <v>2991</v>
      </c>
      <c r="O36" s="60">
        <v>2981</v>
      </c>
      <c r="P36" s="60" t="s">
        <v>10</v>
      </c>
      <c r="Q36" s="60">
        <v>3</v>
      </c>
      <c r="R36" s="60">
        <v>16</v>
      </c>
      <c r="S36" s="60" t="s">
        <v>293</v>
      </c>
      <c r="T36" s="60">
        <v>1.8</v>
      </c>
      <c r="U36" s="61"/>
      <c r="V36" s="60">
        <v>1</v>
      </c>
      <c r="W36" s="60">
        <v>3</v>
      </c>
      <c r="X36" s="60">
        <v>82.2</v>
      </c>
      <c r="Y36" s="61">
        <v>970</v>
      </c>
      <c r="Z36" s="96"/>
      <c r="AA36" s="3"/>
    </row>
    <row r="37" spans="1:27" ht="10.5" customHeight="1">
      <c r="A37" s="8">
        <v>22</v>
      </c>
      <c r="B37" s="50">
        <v>82</v>
      </c>
      <c r="C37" s="60">
        <v>64</v>
      </c>
      <c r="D37" s="51">
        <v>73</v>
      </c>
      <c r="E37" s="51">
        <v>4</v>
      </c>
      <c r="F37" s="60">
        <v>64</v>
      </c>
      <c r="G37" s="51">
        <v>0</v>
      </c>
      <c r="H37" s="51">
        <v>8</v>
      </c>
      <c r="I37" s="64">
        <v>0.4</v>
      </c>
      <c r="J37" s="66">
        <v>0</v>
      </c>
      <c r="K37" s="60">
        <v>0</v>
      </c>
      <c r="L37" s="50">
        <v>98</v>
      </c>
      <c r="M37" s="50">
        <v>48</v>
      </c>
      <c r="N37" s="60">
        <v>2994</v>
      </c>
      <c r="O37" s="115">
        <v>2936</v>
      </c>
      <c r="P37" s="60">
        <v>2</v>
      </c>
      <c r="Q37" s="60">
        <v>4</v>
      </c>
      <c r="R37" s="115">
        <v>31</v>
      </c>
      <c r="S37" s="115" t="s">
        <v>304</v>
      </c>
      <c r="T37" s="62">
        <v>4.5</v>
      </c>
      <c r="U37" s="61"/>
      <c r="V37" s="60">
        <v>10</v>
      </c>
      <c r="W37" s="60">
        <v>2</v>
      </c>
      <c r="X37" s="62">
        <v>78.4</v>
      </c>
      <c r="Y37" s="61">
        <v>1180</v>
      </c>
      <c r="Z37" s="96" t="s">
        <v>315</v>
      </c>
      <c r="AA37" s="3"/>
    </row>
    <row r="38" spans="1:27" ht="10.5" customHeight="1">
      <c r="A38" s="8">
        <v>23</v>
      </c>
      <c r="B38" s="166">
        <v>81</v>
      </c>
      <c r="C38" s="60">
        <v>59</v>
      </c>
      <c r="D38" s="51">
        <v>70</v>
      </c>
      <c r="E38" s="51">
        <v>0</v>
      </c>
      <c r="F38" s="60">
        <v>71</v>
      </c>
      <c r="G38" s="51">
        <v>0</v>
      </c>
      <c r="H38" s="51">
        <v>5</v>
      </c>
      <c r="I38" s="66">
        <v>0</v>
      </c>
      <c r="J38" s="66">
        <v>0</v>
      </c>
      <c r="K38" s="60">
        <v>0</v>
      </c>
      <c r="L38" s="50">
        <v>89</v>
      </c>
      <c r="M38" s="50">
        <v>38</v>
      </c>
      <c r="N38" s="60">
        <v>3018</v>
      </c>
      <c r="O38" s="60">
        <v>2994</v>
      </c>
      <c r="P38" s="50">
        <v>1</v>
      </c>
      <c r="Q38" s="60">
        <v>3</v>
      </c>
      <c r="R38" s="60">
        <v>15</v>
      </c>
      <c r="S38" s="60" t="s">
        <v>293</v>
      </c>
      <c r="T38" s="60">
        <v>1.7</v>
      </c>
      <c r="U38" s="61"/>
      <c r="V38" s="60">
        <v>0</v>
      </c>
      <c r="W38" s="60">
        <v>4</v>
      </c>
      <c r="X38" s="62">
        <v>81</v>
      </c>
      <c r="Y38" s="61">
        <v>980</v>
      </c>
      <c r="Z38" s="96"/>
      <c r="AA38" s="3"/>
    </row>
    <row r="39" spans="1:27" ht="10.5" customHeight="1">
      <c r="A39" s="8">
        <v>24</v>
      </c>
      <c r="B39" s="50">
        <v>81</v>
      </c>
      <c r="C39" s="65">
        <v>62</v>
      </c>
      <c r="D39" s="51">
        <v>72</v>
      </c>
      <c r="E39" s="51">
        <v>2</v>
      </c>
      <c r="F39" s="60">
        <v>69</v>
      </c>
      <c r="G39" s="51">
        <v>0</v>
      </c>
      <c r="H39" s="51">
        <v>7</v>
      </c>
      <c r="I39" s="66">
        <v>0</v>
      </c>
      <c r="J39" s="66">
        <v>0</v>
      </c>
      <c r="K39" s="60">
        <v>0</v>
      </c>
      <c r="L39" s="50">
        <v>90</v>
      </c>
      <c r="M39" s="50">
        <v>48</v>
      </c>
      <c r="N39" s="60">
        <v>3010</v>
      </c>
      <c r="O39" s="60">
        <v>2995</v>
      </c>
      <c r="P39" s="50"/>
      <c r="Q39" s="60"/>
      <c r="R39" s="60"/>
      <c r="S39" s="60"/>
      <c r="T39" s="60"/>
      <c r="U39" s="61"/>
      <c r="V39" s="60">
        <v>9</v>
      </c>
      <c r="W39" s="60">
        <v>8</v>
      </c>
      <c r="X39" s="62">
        <v>79.3</v>
      </c>
      <c r="Y39" s="61">
        <v>930</v>
      </c>
      <c r="Z39" s="96"/>
      <c r="AA39" s="3"/>
    </row>
    <row r="40" spans="1:27" ht="10.5" customHeight="1">
      <c r="A40" s="8">
        <v>25</v>
      </c>
      <c r="B40" s="50">
        <v>82</v>
      </c>
      <c r="C40" s="60">
        <v>64</v>
      </c>
      <c r="D40" s="51">
        <v>73</v>
      </c>
      <c r="E40" s="51">
        <v>2</v>
      </c>
      <c r="F40" s="60">
        <v>70</v>
      </c>
      <c r="G40" s="51">
        <v>0</v>
      </c>
      <c r="H40" s="51">
        <v>8</v>
      </c>
      <c r="I40" s="66">
        <v>0</v>
      </c>
      <c r="J40" s="66">
        <v>0</v>
      </c>
      <c r="K40" s="60">
        <v>0</v>
      </c>
      <c r="L40" s="50">
        <v>95</v>
      </c>
      <c r="M40" s="50">
        <v>49</v>
      </c>
      <c r="N40" s="60">
        <v>3001</v>
      </c>
      <c r="O40" s="60">
        <v>2995</v>
      </c>
      <c r="P40" s="60"/>
      <c r="Q40" s="60"/>
      <c r="R40" s="60"/>
      <c r="S40" s="60"/>
      <c r="T40" s="62"/>
      <c r="U40" s="60"/>
      <c r="V40" s="60">
        <v>8</v>
      </c>
      <c r="W40" s="60">
        <v>3</v>
      </c>
      <c r="X40" s="62">
        <v>82.2</v>
      </c>
      <c r="Y40" s="61">
        <v>1010</v>
      </c>
      <c r="Z40" s="96"/>
      <c r="AA40" s="3"/>
    </row>
    <row r="41" spans="1:27" ht="10.5" customHeight="1">
      <c r="A41" s="8">
        <v>26</v>
      </c>
      <c r="B41" s="50">
        <v>81</v>
      </c>
      <c r="C41" s="60">
        <v>64</v>
      </c>
      <c r="D41" s="51">
        <v>73</v>
      </c>
      <c r="E41" s="51">
        <v>2</v>
      </c>
      <c r="F41" s="60">
        <v>64</v>
      </c>
      <c r="G41" s="51">
        <v>0</v>
      </c>
      <c r="H41" s="51">
        <v>8</v>
      </c>
      <c r="I41" s="64">
        <v>0.22</v>
      </c>
      <c r="J41" s="66">
        <v>0</v>
      </c>
      <c r="K41" s="60">
        <v>0</v>
      </c>
      <c r="L41" s="50">
        <v>95</v>
      </c>
      <c r="M41" s="50">
        <v>47</v>
      </c>
      <c r="N41" s="60">
        <v>3007</v>
      </c>
      <c r="O41" s="60">
        <v>3000</v>
      </c>
      <c r="P41" s="60"/>
      <c r="Q41" s="60"/>
      <c r="R41" s="60"/>
      <c r="S41" s="60"/>
      <c r="T41" s="62"/>
      <c r="U41" s="60"/>
      <c r="V41" s="60">
        <v>7</v>
      </c>
      <c r="W41" s="60">
        <v>8</v>
      </c>
      <c r="X41" s="62">
        <v>79.5</v>
      </c>
      <c r="Y41" s="61">
        <v>1110</v>
      </c>
      <c r="Z41" s="96" t="s">
        <v>312</v>
      </c>
      <c r="AA41" s="3"/>
    </row>
    <row r="42" spans="1:27" ht="10.5" customHeight="1">
      <c r="A42" s="8">
        <v>27</v>
      </c>
      <c r="B42" s="50">
        <v>85</v>
      </c>
      <c r="C42" s="60">
        <v>59</v>
      </c>
      <c r="D42" s="51">
        <v>72</v>
      </c>
      <c r="E42" s="51">
        <v>1</v>
      </c>
      <c r="F42" s="60">
        <v>68</v>
      </c>
      <c r="G42" s="51">
        <v>0</v>
      </c>
      <c r="H42" s="51">
        <v>7</v>
      </c>
      <c r="I42" s="64">
        <v>0.04</v>
      </c>
      <c r="J42" s="66">
        <v>0</v>
      </c>
      <c r="K42" s="60">
        <v>0</v>
      </c>
      <c r="L42" s="50">
        <v>99</v>
      </c>
      <c r="M42" s="50">
        <v>40</v>
      </c>
      <c r="N42" s="60">
        <v>3007</v>
      </c>
      <c r="O42" s="60">
        <v>2986</v>
      </c>
      <c r="P42" s="60"/>
      <c r="Q42" s="60"/>
      <c r="R42" s="60"/>
      <c r="S42" s="60"/>
      <c r="T42" s="62"/>
      <c r="U42" s="61"/>
      <c r="V42" s="60">
        <v>0</v>
      </c>
      <c r="W42" s="60">
        <v>7</v>
      </c>
      <c r="X42" s="62">
        <v>83.3</v>
      </c>
      <c r="Y42" s="61">
        <v>1000</v>
      </c>
      <c r="Z42" s="96" t="s">
        <v>415</v>
      </c>
      <c r="AA42" s="3"/>
    </row>
    <row r="43" spans="1:27" ht="10.5" customHeight="1">
      <c r="A43" s="8">
        <v>28</v>
      </c>
      <c r="B43" s="50">
        <v>81</v>
      </c>
      <c r="C43" s="60">
        <v>64</v>
      </c>
      <c r="D43" s="51">
        <v>73</v>
      </c>
      <c r="E43" s="51">
        <v>2</v>
      </c>
      <c r="F43" s="60">
        <v>66</v>
      </c>
      <c r="G43" s="51">
        <v>0</v>
      </c>
      <c r="H43" s="51">
        <v>8</v>
      </c>
      <c r="I43" s="64">
        <v>0.85</v>
      </c>
      <c r="J43" s="66">
        <v>0</v>
      </c>
      <c r="K43" s="60">
        <v>0</v>
      </c>
      <c r="L43" s="50">
        <v>96</v>
      </c>
      <c r="M43" s="50">
        <v>55</v>
      </c>
      <c r="N43" s="60">
        <v>2989</v>
      </c>
      <c r="O43" s="60">
        <v>2977</v>
      </c>
      <c r="P43" s="60"/>
      <c r="Q43" s="60"/>
      <c r="R43" s="60"/>
      <c r="S43" s="60"/>
      <c r="T43" s="61"/>
      <c r="U43" s="60"/>
      <c r="V43" s="50">
        <v>9</v>
      </c>
      <c r="W43" s="60">
        <v>9</v>
      </c>
      <c r="X43" s="49">
        <v>78.1</v>
      </c>
      <c r="Y43" s="48">
        <v>1100</v>
      </c>
      <c r="Z43" s="96" t="s">
        <v>420</v>
      </c>
      <c r="AA43" s="3"/>
    </row>
    <row r="44" spans="1:27" ht="10.5" customHeight="1">
      <c r="A44" s="8">
        <v>29</v>
      </c>
      <c r="B44" s="60">
        <v>84</v>
      </c>
      <c r="C44" s="60">
        <v>63</v>
      </c>
      <c r="D44" s="51">
        <v>74</v>
      </c>
      <c r="E44" s="51">
        <v>4</v>
      </c>
      <c r="F44" s="60">
        <v>64</v>
      </c>
      <c r="G44" s="51">
        <v>0</v>
      </c>
      <c r="H44" s="51">
        <v>9</v>
      </c>
      <c r="I44" s="40">
        <v>0.3</v>
      </c>
      <c r="J44" s="66">
        <v>0</v>
      </c>
      <c r="K44" s="60">
        <v>0</v>
      </c>
      <c r="L44" s="50">
        <v>99</v>
      </c>
      <c r="M44" s="50">
        <v>53</v>
      </c>
      <c r="N44" s="60">
        <v>2990</v>
      </c>
      <c r="O44" s="60">
        <v>2973</v>
      </c>
      <c r="P44" s="60"/>
      <c r="Q44" s="60"/>
      <c r="R44" s="60"/>
      <c r="S44" s="60"/>
      <c r="T44" s="60"/>
      <c r="U44" s="66"/>
      <c r="V44" s="60">
        <v>4</v>
      </c>
      <c r="W44" s="60">
        <v>10</v>
      </c>
      <c r="X44" s="62">
        <v>79.3</v>
      </c>
      <c r="Y44" s="61">
        <v>790</v>
      </c>
      <c r="Z44" s="96" t="s">
        <v>421</v>
      </c>
      <c r="AA44" s="3"/>
    </row>
    <row r="45" spans="1:27" ht="10.5" customHeight="1">
      <c r="A45" s="8">
        <v>30</v>
      </c>
      <c r="B45" s="50">
        <v>76</v>
      </c>
      <c r="C45" s="60">
        <v>63</v>
      </c>
      <c r="D45" s="51">
        <v>70</v>
      </c>
      <c r="E45" s="51">
        <v>-1</v>
      </c>
      <c r="F45" s="60">
        <v>64</v>
      </c>
      <c r="G45" s="51">
        <v>0</v>
      </c>
      <c r="H45" s="51">
        <v>5</v>
      </c>
      <c r="I45" s="66">
        <v>0</v>
      </c>
      <c r="J45" s="66">
        <v>0</v>
      </c>
      <c r="K45" s="60">
        <v>0</v>
      </c>
      <c r="L45" s="50">
        <v>99</v>
      </c>
      <c r="M45" s="50">
        <v>54</v>
      </c>
      <c r="N45" s="60">
        <v>2995</v>
      </c>
      <c r="O45" s="60">
        <v>2982</v>
      </c>
      <c r="P45" s="60"/>
      <c r="Q45" s="60"/>
      <c r="R45" s="60"/>
      <c r="S45" s="60"/>
      <c r="T45" s="60"/>
      <c r="U45" s="66"/>
      <c r="V45" s="60">
        <v>3</v>
      </c>
      <c r="W45" s="60">
        <v>6</v>
      </c>
      <c r="X45" s="60">
        <v>79.9</v>
      </c>
      <c r="Y45" s="61">
        <v>1000</v>
      </c>
      <c r="Z45" s="96"/>
      <c r="AA45" s="3"/>
    </row>
    <row r="46" spans="1:27" ht="10.5" customHeight="1" thickBot="1">
      <c r="A46" s="8"/>
      <c r="B46" s="119"/>
      <c r="C46" s="50"/>
      <c r="D46" s="50"/>
      <c r="E46" s="50"/>
      <c r="F46" s="50"/>
      <c r="G46" s="50"/>
      <c r="H46" s="50"/>
      <c r="I46" s="111"/>
      <c r="J46" s="51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1"/>
      <c r="V46" s="50"/>
      <c r="W46" s="51"/>
      <c r="X46" s="54"/>
      <c r="Y46" s="53"/>
      <c r="Z46" s="97"/>
      <c r="AA46" s="3"/>
    </row>
    <row r="47" spans="1:27" ht="10.5" customHeight="1">
      <c r="A47" s="9"/>
      <c r="B47" s="102">
        <f>SUM(B16:B46)</f>
        <v>2371</v>
      </c>
      <c r="C47" s="103">
        <f>SUM(C16:C46)</f>
        <v>1822</v>
      </c>
      <c r="D47" s="104"/>
      <c r="E47" s="137"/>
      <c r="F47" s="102">
        <f>SUM(F16:F46)</f>
        <v>2012</v>
      </c>
      <c r="G47" s="122">
        <f>SUM(G16:G46)</f>
        <v>7</v>
      </c>
      <c r="H47" s="122">
        <f>SUM(H16:H46)</f>
        <v>161</v>
      </c>
      <c r="I47" s="132">
        <f>SUM(I16:I46)</f>
        <v>5.33</v>
      </c>
      <c r="J47" s="102">
        <f>SUM(J16:J46)</f>
        <v>0</v>
      </c>
      <c r="K47" s="102"/>
      <c r="L47" s="106"/>
      <c r="M47" s="102"/>
      <c r="N47" s="102"/>
      <c r="O47" s="102"/>
      <c r="P47" s="102"/>
      <c r="Q47" s="102"/>
      <c r="R47" s="102">
        <f>MAX(R16:R46)</f>
        <v>31</v>
      </c>
      <c r="S47" s="102"/>
      <c r="T47" s="107">
        <f>SUM(T16:T46)</f>
        <v>77.00000000000001</v>
      </c>
      <c r="U47" s="107"/>
      <c r="V47" s="102">
        <f>SUM(V16:V46)</f>
        <v>187</v>
      </c>
      <c r="W47" s="102">
        <f>SUM(W16:W46)</f>
        <v>216</v>
      </c>
      <c r="X47" s="107"/>
      <c r="Y47" s="9"/>
      <c r="Z47" s="98" t="s">
        <v>11</v>
      </c>
      <c r="AA47" s="2"/>
    </row>
    <row r="48" spans="1:27" ht="10.5" customHeight="1">
      <c r="A48" s="10"/>
      <c r="B48" s="107">
        <f>AVERAGE(B16:B46)</f>
        <v>79.03333333333333</v>
      </c>
      <c r="C48" s="107">
        <f>AVERAGE(C16:C46)</f>
        <v>60.733333333333334</v>
      </c>
      <c r="D48" s="106"/>
      <c r="E48" s="107"/>
      <c r="F48" s="107">
        <f>AVERAGE(F16:F46)</f>
        <v>67.06666666666666</v>
      </c>
      <c r="G48" s="108"/>
      <c r="H48" s="108"/>
      <c r="I48" s="108"/>
      <c r="J48" s="108"/>
      <c r="K48" s="106"/>
      <c r="L48" s="107">
        <f aca="true" t="shared" si="0" ref="L48:Q48">AVERAGE(L16:L46)</f>
        <v>92.73333333333333</v>
      </c>
      <c r="M48" s="107">
        <f t="shared" si="0"/>
        <v>48.63333333333333</v>
      </c>
      <c r="N48" s="122">
        <v>3002</v>
      </c>
      <c r="O48" s="122">
        <f t="shared" si="0"/>
        <v>2982.4</v>
      </c>
      <c r="P48" s="107">
        <f t="shared" si="0"/>
        <v>2.2222222222222223</v>
      </c>
      <c r="Q48" s="107">
        <f t="shared" si="0"/>
        <v>4.391304347826087</v>
      </c>
      <c r="R48" s="109"/>
      <c r="S48" s="106"/>
      <c r="T48" s="107"/>
      <c r="U48" s="107"/>
      <c r="V48" s="107">
        <f>AVERAGE(V16:V46)</f>
        <v>6.233333333333333</v>
      </c>
      <c r="W48" s="107">
        <v>7.2</v>
      </c>
      <c r="X48" s="107">
        <f>AVERAGE(X16:X46)</f>
        <v>77.16000000000003</v>
      </c>
      <c r="Y48" s="107">
        <f>AVERAGE(Y16:Y46)</f>
        <v>971</v>
      </c>
      <c r="Z48" s="100" t="s">
        <v>60</v>
      </c>
      <c r="AA48" s="4"/>
    </row>
    <row r="49" spans="2:26" ht="10.5" customHeight="1">
      <c r="B49" s="22" t="s">
        <v>61</v>
      </c>
      <c r="C49" s="20"/>
      <c r="D49" s="20"/>
      <c r="E49" s="20"/>
      <c r="F49" s="20"/>
      <c r="G49" s="20"/>
      <c r="H49" s="20"/>
      <c r="I49" s="20"/>
      <c r="K49" s="22" t="s">
        <v>64</v>
      </c>
      <c r="L49" s="22"/>
      <c r="M49" s="22"/>
      <c r="N49" s="22"/>
      <c r="O49" s="22"/>
      <c r="P49" s="22"/>
      <c r="Q49" s="22"/>
      <c r="T49" s="22" t="s">
        <v>68</v>
      </c>
      <c r="U49" s="20"/>
      <c r="V49" s="20"/>
      <c r="W49" s="20"/>
      <c r="X49" s="20"/>
      <c r="Y49" s="20"/>
      <c r="Z49" s="99"/>
    </row>
    <row r="50" spans="2:26" ht="10.5" customHeight="1">
      <c r="B50" s="20" t="s">
        <v>90</v>
      </c>
      <c r="C50" s="20"/>
      <c r="D50" s="20"/>
      <c r="E50" s="20"/>
      <c r="F50" s="20"/>
      <c r="G50" s="32">
        <v>69.9</v>
      </c>
      <c r="H50" s="20"/>
      <c r="I50" s="1"/>
      <c r="K50" s="20" t="s">
        <v>93</v>
      </c>
      <c r="L50" s="20"/>
      <c r="M50" s="20"/>
      <c r="N50" s="30"/>
      <c r="O50" s="110">
        <f>G47</f>
        <v>7</v>
      </c>
      <c r="P50" s="20"/>
      <c r="Q50" s="20"/>
      <c r="T50" s="20" t="s">
        <v>94</v>
      </c>
      <c r="Y50" s="40">
        <f>I47</f>
        <v>5.33</v>
      </c>
      <c r="Z50" s="44"/>
    </row>
    <row r="51" spans="2:25" ht="10.5" customHeight="1">
      <c r="B51" s="20" t="s">
        <v>135</v>
      </c>
      <c r="C51" s="20"/>
      <c r="D51" s="20"/>
      <c r="E51" s="20"/>
      <c r="F51" s="20"/>
      <c r="G51" s="20"/>
      <c r="H51" s="32">
        <v>2.5</v>
      </c>
      <c r="K51" s="20" t="s">
        <v>144</v>
      </c>
      <c r="L51" s="20"/>
      <c r="M51" s="20"/>
      <c r="N51" s="20"/>
      <c r="O51" s="20"/>
      <c r="P51" s="110">
        <v>-46</v>
      </c>
      <c r="Q51" s="37"/>
      <c r="T51" s="20" t="s">
        <v>427</v>
      </c>
      <c r="Y51" s="138"/>
    </row>
    <row r="52" spans="2:26" ht="10.5" customHeight="1">
      <c r="B52" s="20" t="s">
        <v>91</v>
      </c>
      <c r="C52" s="20"/>
      <c r="D52" s="20"/>
      <c r="E52" s="20"/>
      <c r="F52" s="20"/>
      <c r="G52" s="32">
        <v>2.7</v>
      </c>
      <c r="H52" s="20"/>
      <c r="I52" s="1"/>
      <c r="K52" s="20" t="s">
        <v>157</v>
      </c>
      <c r="L52" s="20"/>
      <c r="M52" s="20"/>
      <c r="N52" s="20"/>
      <c r="O52" s="20"/>
      <c r="P52" s="20"/>
      <c r="Q52" s="35">
        <v>7328</v>
      </c>
      <c r="R52" s="35"/>
      <c r="T52" s="20" t="s">
        <v>107</v>
      </c>
      <c r="Y52" s="40">
        <v>14.39</v>
      </c>
      <c r="Z52" s="35"/>
    </row>
    <row r="53" spans="2:25" ht="10.5" customHeight="1">
      <c r="B53" s="20" t="s">
        <v>62</v>
      </c>
      <c r="C53" s="20"/>
      <c r="D53" s="20"/>
      <c r="E53" s="20"/>
      <c r="F53" s="20"/>
      <c r="G53" s="20"/>
      <c r="H53" s="39">
        <v>41.3</v>
      </c>
      <c r="I53" s="33"/>
      <c r="K53" s="20" t="s">
        <v>114</v>
      </c>
      <c r="L53" s="20"/>
      <c r="M53" s="20"/>
      <c r="N53" s="20"/>
      <c r="O53" s="20"/>
      <c r="P53" s="31">
        <v>-509</v>
      </c>
      <c r="Q53" s="35"/>
      <c r="T53" s="20" t="s">
        <v>428</v>
      </c>
      <c r="Y53" s="31"/>
    </row>
    <row r="54" spans="2:26" ht="10.5" customHeight="1">
      <c r="B54" s="20" t="s">
        <v>135</v>
      </c>
      <c r="C54" s="20"/>
      <c r="D54" s="20"/>
      <c r="E54" s="20"/>
      <c r="F54" s="20"/>
      <c r="G54" s="20"/>
      <c r="H54" s="32">
        <v>2</v>
      </c>
      <c r="I54" s="41"/>
      <c r="T54" s="20" t="s">
        <v>218</v>
      </c>
      <c r="Y54" s="40">
        <v>0.88</v>
      </c>
      <c r="Z54" s="33" t="s">
        <v>424</v>
      </c>
    </row>
    <row r="55" spans="2:26" ht="10.5" customHeight="1">
      <c r="B55" s="20" t="s">
        <v>79</v>
      </c>
      <c r="C55" s="20"/>
      <c r="D55" s="20"/>
      <c r="E55" s="31">
        <v>92</v>
      </c>
      <c r="F55" s="20" t="s">
        <v>78</v>
      </c>
      <c r="G55" s="20"/>
      <c r="H55" s="33" t="s">
        <v>422</v>
      </c>
      <c r="I55" s="33"/>
      <c r="K55" s="22" t="s">
        <v>65</v>
      </c>
      <c r="L55" s="22"/>
      <c r="M55" s="22"/>
      <c r="N55" s="22"/>
      <c r="O55" s="22"/>
      <c r="T55" s="20" t="s">
        <v>284</v>
      </c>
      <c r="Y55" s="31">
        <v>0</v>
      </c>
      <c r="Z55" s="33"/>
    </row>
    <row r="56" spans="2:26" ht="10.5" customHeight="1">
      <c r="B56" s="20" t="s">
        <v>80</v>
      </c>
      <c r="C56" s="20"/>
      <c r="D56" s="20"/>
      <c r="E56" s="31">
        <v>50</v>
      </c>
      <c r="F56" s="20" t="s">
        <v>78</v>
      </c>
      <c r="G56" s="20"/>
      <c r="H56" s="33" t="s">
        <v>309</v>
      </c>
      <c r="I56" s="33"/>
      <c r="K56" s="20" t="s">
        <v>93</v>
      </c>
      <c r="N56" s="29"/>
      <c r="O56" s="31">
        <v>161</v>
      </c>
      <c r="T56" s="20" t="s">
        <v>172</v>
      </c>
      <c r="Y56" s="31"/>
      <c r="Z56" s="33" t="s">
        <v>76</v>
      </c>
    </row>
    <row r="57" spans="2:25" ht="10.5" customHeight="1">
      <c r="B57" s="20"/>
      <c r="C57" s="20" t="s">
        <v>63</v>
      </c>
      <c r="D57" s="20"/>
      <c r="E57" s="20"/>
      <c r="F57" s="20"/>
      <c r="G57" s="20"/>
      <c r="H57" s="20"/>
      <c r="I57" s="1"/>
      <c r="K57" s="20" t="s">
        <v>89</v>
      </c>
      <c r="P57" s="31">
        <v>30</v>
      </c>
      <c r="T57" s="20" t="s">
        <v>429</v>
      </c>
      <c r="Y57" s="31"/>
    </row>
    <row r="58" spans="2:25" ht="10.5" customHeight="1">
      <c r="B58" s="20" t="s">
        <v>82</v>
      </c>
      <c r="C58" s="20"/>
      <c r="D58" s="20"/>
      <c r="E58" s="20"/>
      <c r="F58" s="20"/>
      <c r="G58" s="31">
        <f>COUNTIF(B16:B46,"&gt;=90")</f>
        <v>1</v>
      </c>
      <c r="H58" s="20"/>
      <c r="I58" s="1"/>
      <c r="K58" s="20" t="s">
        <v>217</v>
      </c>
      <c r="Q58" s="31">
        <v>192</v>
      </c>
      <c r="R58" s="35"/>
      <c r="T58" s="20" t="s">
        <v>430</v>
      </c>
      <c r="Y58" s="34"/>
    </row>
    <row r="59" spans="2:26" ht="10.5" customHeight="1">
      <c r="B59" s="20" t="s">
        <v>81</v>
      </c>
      <c r="C59" s="20"/>
      <c r="D59" s="20"/>
      <c r="E59" s="20"/>
      <c r="F59" s="20"/>
      <c r="G59" s="31">
        <f>COUNTIF(B16:B46,"&lt;=32")</f>
        <v>0</v>
      </c>
      <c r="H59" s="20"/>
      <c r="I59" s="1"/>
      <c r="K59" s="20" t="s">
        <v>89</v>
      </c>
      <c r="P59" s="31">
        <v>17</v>
      </c>
      <c r="T59" s="20" t="s">
        <v>95</v>
      </c>
      <c r="Y59" s="31">
        <v>0</v>
      </c>
      <c r="Z59" s="33" t="s">
        <v>283</v>
      </c>
    </row>
    <row r="60" spans="2:25" ht="10.5" customHeight="1">
      <c r="B60" s="20" t="s">
        <v>83</v>
      </c>
      <c r="C60" s="20"/>
      <c r="D60" s="20"/>
      <c r="E60" s="20"/>
      <c r="F60" s="20"/>
      <c r="G60" s="31">
        <f>COUNTIF(C16:C46,"&lt;=32")</f>
        <v>0</v>
      </c>
      <c r="H60" s="20"/>
      <c r="I60" s="1"/>
      <c r="T60" s="20" t="s">
        <v>136</v>
      </c>
      <c r="Y60" s="31"/>
    </row>
    <row r="61" spans="2:25" ht="10.5" customHeight="1">
      <c r="B61" s="20" t="s">
        <v>84</v>
      </c>
      <c r="C61" s="20"/>
      <c r="D61" s="20"/>
      <c r="E61" s="20"/>
      <c r="F61" s="20"/>
      <c r="G61" s="31">
        <f>COUNTIF(C16:C46,"&lt;=0")</f>
        <v>0</v>
      </c>
      <c r="H61" s="20"/>
      <c r="I61" s="1"/>
      <c r="K61" s="22" t="s">
        <v>66</v>
      </c>
      <c r="L61" s="21"/>
      <c r="M61" s="21"/>
      <c r="N61" s="21"/>
      <c r="O61" s="21"/>
      <c r="T61" s="20" t="s">
        <v>96</v>
      </c>
      <c r="Y61" s="31" t="s">
        <v>76</v>
      </c>
    </row>
    <row r="62" spans="11:25" ht="10.5" customHeight="1">
      <c r="K62" s="20" t="s">
        <v>116</v>
      </c>
      <c r="O62" s="40">
        <v>29.92</v>
      </c>
      <c r="P62" s="205"/>
      <c r="Q62" s="205"/>
      <c r="V62" s="20" t="s">
        <v>97</v>
      </c>
      <c r="W62" s="20"/>
      <c r="X62" s="20"/>
      <c r="Y62" s="31" t="s">
        <v>76</v>
      </c>
    </row>
    <row r="63" spans="2:25" ht="9.75" customHeight="1">
      <c r="B63" s="22" t="s">
        <v>74</v>
      </c>
      <c r="C63" s="21"/>
      <c r="D63" s="21"/>
      <c r="E63" s="21"/>
      <c r="K63" s="20" t="s">
        <v>426</v>
      </c>
      <c r="P63" s="40"/>
      <c r="Q63" s="27"/>
      <c r="V63" s="20" t="s">
        <v>98</v>
      </c>
      <c r="W63" s="20"/>
      <c r="X63" s="20"/>
      <c r="Y63" s="31" t="s">
        <v>76</v>
      </c>
    </row>
    <row r="64" spans="2:25" ht="9.75" customHeight="1">
      <c r="B64" s="20" t="s">
        <v>90</v>
      </c>
      <c r="G64" s="32" t="s">
        <v>318</v>
      </c>
      <c r="K64" s="20" t="s">
        <v>79</v>
      </c>
      <c r="M64" s="36">
        <f>MAX(N16:N46)/100</f>
        <v>30.29</v>
      </c>
      <c r="N64" s="20" t="s">
        <v>86</v>
      </c>
      <c r="O64" s="31" t="s">
        <v>309</v>
      </c>
      <c r="P64" s="27"/>
      <c r="Q64" s="27"/>
      <c r="Y64" s="138"/>
    </row>
    <row r="65" spans="2:26" ht="9.75" customHeight="1">
      <c r="B65" s="20" t="s">
        <v>92</v>
      </c>
      <c r="G65" s="33"/>
      <c r="H65" s="31" t="s">
        <v>318</v>
      </c>
      <c r="I65" s="28"/>
      <c r="K65" s="20" t="s">
        <v>80</v>
      </c>
      <c r="M65" s="36">
        <f>MIN(O16:O46)/100</f>
        <v>29.36</v>
      </c>
      <c r="N65" s="20" t="s">
        <v>86</v>
      </c>
      <c r="O65" s="31" t="s">
        <v>423</v>
      </c>
      <c r="P65" s="27"/>
      <c r="T65" s="22" t="s">
        <v>103</v>
      </c>
      <c r="U65" s="22"/>
      <c r="V65" s="22"/>
      <c r="W65" s="22"/>
      <c r="X65" s="22"/>
      <c r="Y65" s="139"/>
      <c r="Z65" s="45"/>
    </row>
    <row r="66" spans="2:25" ht="9.75" customHeight="1">
      <c r="B66" s="20" t="s">
        <v>85</v>
      </c>
      <c r="F66" s="31">
        <v>31</v>
      </c>
      <c r="G66" s="20" t="s">
        <v>67</v>
      </c>
      <c r="H66" s="33" t="s">
        <v>423</v>
      </c>
      <c r="I66" s="33"/>
      <c r="T66" s="20" t="s">
        <v>104</v>
      </c>
      <c r="U66" s="20"/>
      <c r="V66" s="20"/>
      <c r="W66" s="20"/>
      <c r="X66" s="20"/>
      <c r="Y66" s="31">
        <v>971</v>
      </c>
    </row>
    <row r="67" spans="2:25" ht="9.75" customHeight="1">
      <c r="B67" s="20" t="s">
        <v>274</v>
      </c>
      <c r="F67" s="31" t="s">
        <v>304</v>
      </c>
      <c r="T67" s="20" t="s">
        <v>105</v>
      </c>
      <c r="W67" s="31">
        <v>1200</v>
      </c>
      <c r="X67" s="46" t="s">
        <v>67</v>
      </c>
      <c r="Y67" s="31" t="s">
        <v>425</v>
      </c>
    </row>
    <row r="68" spans="2:26" ht="12.75"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"/>
      <c r="M68" s="1"/>
      <c r="N68" s="1"/>
      <c r="O68" s="1"/>
      <c r="P68" s="1"/>
      <c r="Q68" s="1"/>
      <c r="R68" s="1"/>
      <c r="S68" s="25"/>
      <c r="T68" s="25"/>
      <c r="Z68" s="83"/>
    </row>
    <row r="69" spans="2:26" ht="12.75">
      <c r="B69" s="165" t="s">
        <v>419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Z69" s="83"/>
    </row>
  </sheetData>
  <sheetProtection/>
  <mergeCells count="1">
    <mergeCell ref="P62:Q62"/>
  </mergeCells>
  <printOptions/>
  <pageMargins left="0" right="0" top="0.5" bottom="0.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2"/>
  <sheetViews>
    <sheetView zoomScale="130" zoomScaleNormal="130" zoomScalePageLayoutView="0" workbookViewId="0" topLeftCell="A22">
      <selection activeCell="Z57" sqref="Z57"/>
    </sheetView>
  </sheetViews>
  <sheetFormatPr defaultColWidth="9.140625" defaultRowHeight="12.75"/>
  <cols>
    <col min="1" max="1" width="2.28125" style="0" customWidth="1"/>
    <col min="2" max="3" width="3.00390625" style="0" customWidth="1"/>
    <col min="4" max="4" width="2.57421875" style="0" customWidth="1"/>
    <col min="5" max="5" width="3.57421875" style="0" customWidth="1"/>
    <col min="6" max="6" width="2.8515625" style="0" customWidth="1"/>
    <col min="7" max="7" width="2.7109375" style="0" customWidth="1"/>
    <col min="8" max="8" width="2.421875" style="0" customWidth="1"/>
    <col min="9" max="9" width="4.00390625" style="0" customWidth="1"/>
    <col min="10" max="10" width="4.140625" style="0" customWidth="1"/>
    <col min="11" max="11" width="4.57421875" style="0" customWidth="1"/>
    <col min="12" max="12" width="3.28125" style="0" customWidth="1"/>
    <col min="13" max="13" width="3.421875" style="0" customWidth="1"/>
    <col min="14" max="14" width="4.28125" style="0" customWidth="1"/>
    <col min="15" max="15" width="4.140625" style="0" customWidth="1"/>
    <col min="16" max="16" width="2.7109375" style="0" customWidth="1"/>
    <col min="17" max="17" width="2.28125" style="0" customWidth="1"/>
    <col min="18" max="18" width="3.00390625" style="0" customWidth="1"/>
    <col min="19" max="20" width="2.8515625" style="0" customWidth="1"/>
    <col min="21" max="21" width="3.8515625" style="0" customWidth="1"/>
    <col min="22" max="22" width="2.57421875" style="0" customWidth="1"/>
    <col min="23" max="23" width="3.28125" style="0" customWidth="1"/>
    <col min="24" max="24" width="4.140625" style="0" customWidth="1"/>
    <col min="25" max="25" width="4.7109375" style="0" customWidth="1"/>
    <col min="26" max="26" width="11.421875" style="0" customWidth="1"/>
    <col min="27" max="27" width="0.85546875" style="0" customWidth="1"/>
  </cols>
  <sheetData>
    <row r="1" spans="20:37" ht="12.75">
      <c r="T1" s="20"/>
      <c r="U1" s="20"/>
      <c r="V1" s="20"/>
      <c r="W1" s="20"/>
      <c r="X1" s="20"/>
      <c r="Y1" s="20"/>
      <c r="Z1" s="20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1:37" ht="10.5" customHeight="1">
      <c r="A2" s="20" t="s">
        <v>69</v>
      </c>
      <c r="B2" s="20"/>
      <c r="C2" s="20"/>
      <c r="D2" s="20"/>
      <c r="E2" s="20"/>
      <c r="F2" s="20"/>
      <c r="G2" s="20"/>
      <c r="H2" s="20"/>
      <c r="J2" s="20"/>
      <c r="U2" s="20" t="s">
        <v>178</v>
      </c>
      <c r="X2" s="20"/>
      <c r="Y2" s="20"/>
      <c r="Z2" s="20"/>
      <c r="AB2" s="83"/>
      <c r="AC2" s="83"/>
      <c r="AD2" s="83"/>
      <c r="AE2" s="83"/>
      <c r="AF2" s="83"/>
      <c r="AG2" s="83"/>
      <c r="AH2" s="83"/>
      <c r="AI2" s="83"/>
      <c r="AJ2" s="83"/>
      <c r="AK2" s="83"/>
    </row>
    <row r="3" spans="1:37" ht="10.5" customHeight="1">
      <c r="A3" s="20" t="s">
        <v>53</v>
      </c>
      <c r="B3" s="20"/>
      <c r="C3" s="20"/>
      <c r="D3" s="20"/>
      <c r="E3" s="20"/>
      <c r="F3" s="20"/>
      <c r="G3" s="20"/>
      <c r="H3" s="20"/>
      <c r="U3" s="20" t="s">
        <v>179</v>
      </c>
      <c r="X3" s="20"/>
      <c r="Y3" s="20"/>
      <c r="Z3" s="20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ht="10.5" customHeight="1">
      <c r="A4" s="20" t="s">
        <v>87</v>
      </c>
      <c r="B4" s="20"/>
      <c r="C4" s="20"/>
      <c r="D4" s="20"/>
      <c r="E4" s="20"/>
      <c r="F4" s="20"/>
      <c r="G4" s="20"/>
      <c r="H4" s="20"/>
      <c r="U4" s="20" t="s">
        <v>180</v>
      </c>
      <c r="X4" s="20"/>
      <c r="Y4" s="20"/>
      <c r="Z4" s="20"/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37" ht="10.5" customHeight="1">
      <c r="A5" s="20" t="s">
        <v>54</v>
      </c>
      <c r="B5" s="20"/>
      <c r="C5" s="20"/>
      <c r="D5" s="20"/>
      <c r="E5" s="20"/>
      <c r="F5" s="20"/>
      <c r="G5" s="20"/>
      <c r="H5" s="20"/>
      <c r="K5" s="47"/>
      <c r="L5" s="23" t="s">
        <v>431</v>
      </c>
      <c r="M5" s="24" t="s">
        <v>432</v>
      </c>
      <c r="N5" s="24"/>
      <c r="O5" s="24"/>
      <c r="P5" s="24"/>
      <c r="U5" s="20"/>
      <c r="X5" s="20" t="s">
        <v>220</v>
      </c>
      <c r="Y5" s="20"/>
      <c r="Z5" s="20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37" ht="10.5" customHeight="1">
      <c r="A6" s="20" t="s">
        <v>55</v>
      </c>
      <c r="B6" s="20"/>
      <c r="C6" s="20"/>
      <c r="D6" s="20"/>
      <c r="E6" s="20"/>
      <c r="F6" s="20"/>
      <c r="G6" s="20"/>
      <c r="H6" s="20"/>
      <c r="T6" s="20"/>
      <c r="U6" s="20"/>
      <c r="V6" s="20"/>
      <c r="W6" s="20"/>
      <c r="X6" s="20"/>
      <c r="Y6" s="20"/>
      <c r="Z6" s="20"/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1:37" ht="12.75">
      <c r="K7" s="1" t="s">
        <v>219</v>
      </c>
      <c r="L7" s="1"/>
      <c r="M7" s="1"/>
      <c r="N7" s="1"/>
      <c r="O7" s="1"/>
      <c r="P7" s="1"/>
      <c r="Q7" s="1"/>
      <c r="R7" s="1"/>
      <c r="T7" s="20"/>
      <c r="U7" s="20"/>
      <c r="V7" s="20"/>
      <c r="W7" s="118"/>
      <c r="X7" s="20"/>
      <c r="Y7" s="20"/>
      <c r="Z7" s="20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28:37" ht="12.75"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1:37" ht="12.75">
      <c r="K9" s="24" t="s">
        <v>58</v>
      </c>
      <c r="L9" s="24"/>
      <c r="M9" s="24"/>
      <c r="N9" s="24"/>
      <c r="O9" s="24"/>
      <c r="P9" s="24"/>
      <c r="Q9" s="25"/>
      <c r="R9" s="25"/>
      <c r="S9" s="25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7" ht="10.5" customHeight="1">
      <c r="A10" s="5"/>
      <c r="B10" s="6"/>
      <c r="C10" s="18" t="s">
        <v>50</v>
      </c>
      <c r="D10" s="18"/>
      <c r="E10" s="18"/>
      <c r="F10" s="19"/>
      <c r="G10" s="19"/>
      <c r="H10" s="19"/>
      <c r="I10" s="18" t="s">
        <v>52</v>
      </c>
      <c r="J10" s="18"/>
      <c r="K10" s="18"/>
      <c r="L10" s="19"/>
      <c r="M10" s="19"/>
      <c r="N10" s="19"/>
      <c r="O10" s="19"/>
      <c r="P10" s="19"/>
      <c r="Q10" s="18" t="s">
        <v>51</v>
      </c>
      <c r="R10" s="18"/>
      <c r="S10" s="18"/>
      <c r="T10" s="19"/>
      <c r="U10" s="6"/>
      <c r="V10" s="6"/>
      <c r="W10" s="6"/>
      <c r="X10" s="6"/>
      <c r="Y10" s="6"/>
      <c r="Z10" s="9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0.5" customHeight="1">
      <c r="A11" s="11" t="s">
        <v>9</v>
      </c>
      <c r="B11" s="12" t="s">
        <v>20</v>
      </c>
      <c r="C11" s="12" t="s">
        <v>20</v>
      </c>
      <c r="D11" s="12" t="s">
        <v>17</v>
      </c>
      <c r="E11" s="12" t="s">
        <v>3</v>
      </c>
      <c r="F11" s="12" t="s">
        <v>5</v>
      </c>
      <c r="G11" s="12" t="s">
        <v>8</v>
      </c>
      <c r="H11" s="12" t="s">
        <v>10</v>
      </c>
      <c r="I11" s="12" t="s">
        <v>11</v>
      </c>
      <c r="J11" s="12" t="s">
        <v>13</v>
      </c>
      <c r="K11" s="12" t="s">
        <v>13</v>
      </c>
      <c r="L11" s="12" t="s">
        <v>0</v>
      </c>
      <c r="M11" s="12" t="s">
        <v>1</v>
      </c>
      <c r="N11" s="12" t="s">
        <v>0</v>
      </c>
      <c r="O11" s="12" t="s">
        <v>1</v>
      </c>
      <c r="P11" s="12"/>
      <c r="Q11" s="12"/>
      <c r="R11" s="12" t="s">
        <v>0</v>
      </c>
      <c r="S11" s="12" t="s">
        <v>40</v>
      </c>
      <c r="T11" s="12" t="s">
        <v>2</v>
      </c>
      <c r="U11" s="12" t="s">
        <v>41</v>
      </c>
      <c r="V11" s="12" t="s">
        <v>42</v>
      </c>
      <c r="W11" s="12" t="s">
        <v>42</v>
      </c>
      <c r="X11" s="12" t="s">
        <v>46</v>
      </c>
      <c r="Y11" s="12" t="s">
        <v>100</v>
      </c>
      <c r="Z11" s="127" t="s">
        <v>108</v>
      </c>
      <c r="AA11" s="87"/>
      <c r="AB11" s="83"/>
      <c r="AC11" s="83"/>
      <c r="AD11" s="83"/>
      <c r="AE11" s="83"/>
      <c r="AF11" s="83"/>
      <c r="AG11" s="83"/>
      <c r="AH11" s="83"/>
      <c r="AI11" s="83"/>
      <c r="AJ11" s="83"/>
      <c r="AK11" s="83"/>
    </row>
    <row r="12" spans="1:37" ht="10.5" customHeight="1">
      <c r="A12" s="14" t="s">
        <v>17</v>
      </c>
      <c r="B12" s="12" t="s">
        <v>17</v>
      </c>
      <c r="C12" s="12" t="s">
        <v>22</v>
      </c>
      <c r="D12" s="12" t="s">
        <v>56</v>
      </c>
      <c r="E12" s="12" t="s">
        <v>25</v>
      </c>
      <c r="F12" s="12" t="s">
        <v>6</v>
      </c>
      <c r="G12" s="12" t="s">
        <v>9</v>
      </c>
      <c r="H12" s="12" t="s">
        <v>9</v>
      </c>
      <c r="I12" s="12" t="s">
        <v>110</v>
      </c>
      <c r="J12" s="12" t="s">
        <v>14</v>
      </c>
      <c r="K12" s="12" t="s">
        <v>15</v>
      </c>
      <c r="L12" s="12" t="s">
        <v>29</v>
      </c>
      <c r="M12" s="12" t="s">
        <v>29</v>
      </c>
      <c r="N12" s="12" t="s">
        <v>33</v>
      </c>
      <c r="O12" s="12" t="s">
        <v>33</v>
      </c>
      <c r="P12" s="12" t="s">
        <v>5</v>
      </c>
      <c r="Q12" s="12" t="s">
        <v>5</v>
      </c>
      <c r="R12" s="12" t="s">
        <v>38</v>
      </c>
      <c r="S12" s="12"/>
      <c r="T12" s="12" t="s">
        <v>38</v>
      </c>
      <c r="U12" s="12" t="s">
        <v>40</v>
      </c>
      <c r="V12" s="12" t="s">
        <v>43</v>
      </c>
      <c r="W12" s="12" t="s">
        <v>43</v>
      </c>
      <c r="X12" s="12" t="s">
        <v>47</v>
      </c>
      <c r="Y12" s="12" t="s">
        <v>101</v>
      </c>
      <c r="Z12" s="93"/>
      <c r="AA12" s="87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0.5" customHeight="1">
      <c r="A13" s="14" t="s">
        <v>18</v>
      </c>
      <c r="B13" s="12" t="s">
        <v>21</v>
      </c>
      <c r="C13" s="12" t="s">
        <v>23</v>
      </c>
      <c r="D13" s="12" t="s">
        <v>57</v>
      </c>
      <c r="E13" s="12" t="s">
        <v>4</v>
      </c>
      <c r="F13" s="12" t="s">
        <v>7</v>
      </c>
      <c r="G13" s="12" t="s">
        <v>9</v>
      </c>
      <c r="H13" s="12" t="s">
        <v>9</v>
      </c>
      <c r="I13" s="12" t="s">
        <v>26</v>
      </c>
      <c r="J13" s="12" t="s">
        <v>15</v>
      </c>
      <c r="K13" s="12" t="s">
        <v>27</v>
      </c>
      <c r="L13" s="12" t="s">
        <v>30</v>
      </c>
      <c r="M13" s="12" t="s">
        <v>30</v>
      </c>
      <c r="N13" s="12" t="s">
        <v>34</v>
      </c>
      <c r="O13" s="12" t="s">
        <v>34</v>
      </c>
      <c r="P13" s="12" t="s">
        <v>36</v>
      </c>
      <c r="Q13" s="12" t="s">
        <v>37</v>
      </c>
      <c r="R13" s="12" t="s">
        <v>39</v>
      </c>
      <c r="S13" s="12"/>
      <c r="T13" s="12" t="s">
        <v>39</v>
      </c>
      <c r="V13" s="12" t="s">
        <v>44</v>
      </c>
      <c r="W13" s="12" t="s">
        <v>45</v>
      </c>
      <c r="X13" s="12" t="s">
        <v>48</v>
      </c>
      <c r="Y13" s="12" t="s">
        <v>0</v>
      </c>
      <c r="Z13" s="93"/>
      <c r="AA13" s="87"/>
      <c r="AB13" s="83"/>
      <c r="AC13" s="83"/>
      <c r="AD13" s="83"/>
      <c r="AE13" s="83"/>
      <c r="AF13" s="83"/>
      <c r="AG13" s="83"/>
      <c r="AH13" s="83"/>
      <c r="AI13" s="83"/>
      <c r="AJ13" s="83"/>
      <c r="AK13" s="83"/>
    </row>
    <row r="14" spans="1:37" ht="10.5" customHeight="1">
      <c r="A14" s="14" t="s">
        <v>19</v>
      </c>
      <c r="B14" s="12" t="s">
        <v>24</v>
      </c>
      <c r="C14" s="12" t="s">
        <v>24</v>
      </c>
      <c r="D14" s="12"/>
      <c r="E14" s="12"/>
      <c r="F14" s="12" t="s">
        <v>24</v>
      </c>
      <c r="G14" s="12"/>
      <c r="H14" s="12"/>
      <c r="I14" s="12"/>
      <c r="J14" s="12" t="s">
        <v>16</v>
      </c>
      <c r="K14" s="12" t="s">
        <v>109</v>
      </c>
      <c r="L14" s="12" t="s">
        <v>31</v>
      </c>
      <c r="M14" s="12" t="s">
        <v>31</v>
      </c>
      <c r="N14" s="12" t="s">
        <v>35</v>
      </c>
      <c r="O14" s="12" t="s">
        <v>35</v>
      </c>
      <c r="P14" s="12"/>
      <c r="Q14" s="12"/>
      <c r="R14" s="12"/>
      <c r="S14" s="12"/>
      <c r="U14" s="12"/>
      <c r="V14" s="12" t="s">
        <v>32</v>
      </c>
      <c r="W14" s="12" t="s">
        <v>32</v>
      </c>
      <c r="X14" s="12" t="s">
        <v>49</v>
      </c>
      <c r="Y14" s="12" t="s">
        <v>102</v>
      </c>
      <c r="Z14" s="93"/>
      <c r="AA14" s="87"/>
      <c r="AB14" s="83"/>
      <c r="AC14" s="83"/>
      <c r="AD14" s="83"/>
      <c r="AE14" s="83"/>
      <c r="AF14" s="83"/>
      <c r="AG14" s="83"/>
      <c r="AH14" s="83"/>
      <c r="AI14" s="83"/>
      <c r="AJ14" s="83"/>
      <c r="AK14" s="83"/>
    </row>
    <row r="15" spans="1:37" ht="10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 t="s">
        <v>16</v>
      </c>
      <c r="L15" s="16" t="s">
        <v>32</v>
      </c>
      <c r="M15" s="16" t="s">
        <v>32</v>
      </c>
      <c r="N15" s="16"/>
      <c r="O15" s="38"/>
      <c r="P15" s="16"/>
      <c r="Q15" s="16"/>
      <c r="R15" s="16"/>
      <c r="S15" s="16"/>
      <c r="T15" s="38"/>
      <c r="U15" s="16"/>
      <c r="V15" s="16"/>
      <c r="W15" s="16"/>
      <c r="X15" s="16" t="s">
        <v>24</v>
      </c>
      <c r="Y15" s="16"/>
      <c r="Z15" s="15"/>
      <c r="AA15" s="87"/>
      <c r="AB15" s="83"/>
      <c r="AC15" s="83"/>
      <c r="AD15" s="83"/>
      <c r="AE15" s="83"/>
      <c r="AF15" s="83"/>
      <c r="AG15" s="83"/>
      <c r="AH15" s="83"/>
      <c r="AI15" s="83"/>
      <c r="AJ15" s="83"/>
      <c r="AK15" s="83"/>
    </row>
    <row r="16" spans="1:37" ht="10.5" customHeight="1">
      <c r="A16" s="8">
        <v>1</v>
      </c>
      <c r="B16" s="50">
        <v>76</v>
      </c>
      <c r="C16" s="50">
        <v>59</v>
      </c>
      <c r="D16" s="51">
        <v>68</v>
      </c>
      <c r="E16" s="51">
        <v>-3</v>
      </c>
      <c r="F16" s="50">
        <v>63</v>
      </c>
      <c r="G16" s="51">
        <v>0</v>
      </c>
      <c r="H16" s="51">
        <v>8</v>
      </c>
      <c r="I16" s="51">
        <v>0</v>
      </c>
      <c r="J16" s="50">
        <v>0</v>
      </c>
      <c r="K16" s="50">
        <v>0</v>
      </c>
      <c r="L16" s="50">
        <v>80</v>
      </c>
      <c r="M16" s="50">
        <v>48</v>
      </c>
      <c r="N16" s="50">
        <v>3001</v>
      </c>
      <c r="O16" s="50">
        <v>2994</v>
      </c>
      <c r="P16" s="50"/>
      <c r="Q16" s="50"/>
      <c r="R16" s="50"/>
      <c r="S16" s="50"/>
      <c r="T16" s="50"/>
      <c r="U16" s="53"/>
      <c r="V16" s="50">
        <v>10</v>
      </c>
      <c r="W16" s="50">
        <v>0</v>
      </c>
      <c r="X16" s="54">
        <v>77.7</v>
      </c>
      <c r="Y16" s="53">
        <v>1020</v>
      </c>
      <c r="Z16" s="128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0.5" customHeight="1">
      <c r="A17" s="8">
        <v>2</v>
      </c>
      <c r="B17" s="55">
        <v>78</v>
      </c>
      <c r="C17" s="50">
        <v>56</v>
      </c>
      <c r="D17" s="51">
        <v>67</v>
      </c>
      <c r="E17" s="51">
        <v>-4</v>
      </c>
      <c r="F17" s="50">
        <v>65</v>
      </c>
      <c r="G17" s="51">
        <v>0</v>
      </c>
      <c r="H17" s="51">
        <v>2</v>
      </c>
      <c r="I17" s="53">
        <v>0</v>
      </c>
      <c r="J17" s="50">
        <v>0</v>
      </c>
      <c r="K17" s="50">
        <v>0</v>
      </c>
      <c r="L17" s="50">
        <v>96</v>
      </c>
      <c r="M17" s="50">
        <v>44</v>
      </c>
      <c r="N17" s="50">
        <v>3003</v>
      </c>
      <c r="O17" s="50">
        <v>2993</v>
      </c>
      <c r="P17" s="50"/>
      <c r="Q17" s="50"/>
      <c r="R17" s="50"/>
      <c r="S17" s="50"/>
      <c r="T17" s="54"/>
      <c r="U17" s="53"/>
      <c r="V17" s="50">
        <v>1</v>
      </c>
      <c r="W17" s="50">
        <v>2</v>
      </c>
      <c r="X17" s="49">
        <v>80.6</v>
      </c>
      <c r="Y17" s="48">
        <v>820</v>
      </c>
      <c r="Z17" s="194" t="s">
        <v>436</v>
      </c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</row>
    <row r="18" spans="1:37" ht="10.5" customHeight="1">
      <c r="A18" s="8">
        <v>3</v>
      </c>
      <c r="B18" s="50">
        <v>81</v>
      </c>
      <c r="C18" s="50">
        <v>60</v>
      </c>
      <c r="D18" s="51">
        <v>71</v>
      </c>
      <c r="E18" s="51">
        <v>0</v>
      </c>
      <c r="F18" s="50">
        <v>70</v>
      </c>
      <c r="G18" s="51">
        <v>0</v>
      </c>
      <c r="H18" s="51">
        <v>6</v>
      </c>
      <c r="I18" s="50">
        <v>0</v>
      </c>
      <c r="J18" s="50">
        <v>0</v>
      </c>
      <c r="K18" s="50">
        <v>0</v>
      </c>
      <c r="L18" s="50">
        <v>93</v>
      </c>
      <c r="M18" s="50">
        <v>47</v>
      </c>
      <c r="N18" s="50">
        <v>2999</v>
      </c>
      <c r="O18" s="50">
        <v>2986</v>
      </c>
      <c r="P18" s="50"/>
      <c r="Q18" s="50" t="s">
        <v>9</v>
      </c>
      <c r="R18" s="50" t="s">
        <v>453</v>
      </c>
      <c r="S18" s="50" t="s">
        <v>295</v>
      </c>
      <c r="T18" s="50" t="s">
        <v>23</v>
      </c>
      <c r="U18" s="53"/>
      <c r="V18" s="50">
        <v>0</v>
      </c>
      <c r="W18" s="31">
        <v>0</v>
      </c>
      <c r="X18" s="54">
        <v>80.1</v>
      </c>
      <c r="Y18" s="53">
        <v>720</v>
      </c>
      <c r="Z18" s="194" t="s">
        <v>436</v>
      </c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0.5" customHeight="1">
      <c r="A19" s="8">
        <v>4</v>
      </c>
      <c r="B19" s="31">
        <v>85</v>
      </c>
      <c r="C19" s="31">
        <v>64</v>
      </c>
      <c r="D19" s="51">
        <v>75</v>
      </c>
      <c r="E19" s="51">
        <v>3</v>
      </c>
      <c r="F19" s="50">
        <v>74</v>
      </c>
      <c r="G19" s="51">
        <v>0</v>
      </c>
      <c r="H19" s="51">
        <v>10</v>
      </c>
      <c r="I19" s="50">
        <v>0</v>
      </c>
      <c r="J19" s="50">
        <v>0</v>
      </c>
      <c r="K19" s="50">
        <v>0</v>
      </c>
      <c r="L19" s="31">
        <v>94</v>
      </c>
      <c r="M19" s="31">
        <v>55</v>
      </c>
      <c r="N19" s="31">
        <v>2998</v>
      </c>
      <c r="O19" s="31">
        <v>2986</v>
      </c>
      <c r="P19" s="31"/>
      <c r="Q19" s="31"/>
      <c r="R19" s="31"/>
      <c r="S19" s="31"/>
      <c r="T19" s="31"/>
      <c r="U19" s="31"/>
      <c r="V19" s="31">
        <v>3</v>
      </c>
      <c r="W19" s="31">
        <v>3</v>
      </c>
      <c r="X19" s="32">
        <v>82</v>
      </c>
      <c r="Y19" s="31">
        <v>730</v>
      </c>
      <c r="Z19" s="194" t="s">
        <v>437</v>
      </c>
      <c r="AA19" s="126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spans="1:37" ht="10.5" customHeight="1">
      <c r="A20" s="8">
        <v>5</v>
      </c>
      <c r="B20" s="31">
        <v>86</v>
      </c>
      <c r="C20" s="31">
        <v>68</v>
      </c>
      <c r="D20" s="51">
        <v>77</v>
      </c>
      <c r="E20" s="51">
        <v>5</v>
      </c>
      <c r="F20" s="50">
        <v>79</v>
      </c>
      <c r="G20" s="51">
        <v>0</v>
      </c>
      <c r="H20" s="51">
        <v>12</v>
      </c>
      <c r="I20" s="50">
        <v>0</v>
      </c>
      <c r="J20" s="50">
        <v>0</v>
      </c>
      <c r="K20" s="50">
        <v>0</v>
      </c>
      <c r="L20" s="31">
        <v>83</v>
      </c>
      <c r="M20" s="31">
        <v>62</v>
      </c>
      <c r="N20" s="31">
        <v>2995</v>
      </c>
      <c r="O20" s="31">
        <v>2978</v>
      </c>
      <c r="P20" s="31"/>
      <c r="Q20" s="31"/>
      <c r="R20" s="31"/>
      <c r="S20" s="31"/>
      <c r="T20" s="32"/>
      <c r="U20" s="31"/>
      <c r="V20" s="31">
        <v>2</v>
      </c>
      <c r="W20" s="31">
        <v>9</v>
      </c>
      <c r="X20" s="32">
        <v>83.1</v>
      </c>
      <c r="Y20" s="31">
        <v>890</v>
      </c>
      <c r="Z20" s="194" t="s">
        <v>438</v>
      </c>
      <c r="AA20" s="126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0.5" customHeight="1">
      <c r="A21" s="8">
        <v>6</v>
      </c>
      <c r="B21" s="50">
        <v>79</v>
      </c>
      <c r="C21" s="50">
        <v>60</v>
      </c>
      <c r="D21" s="51">
        <v>70</v>
      </c>
      <c r="E21" s="51">
        <v>-2</v>
      </c>
      <c r="F21" s="50">
        <v>60</v>
      </c>
      <c r="G21" s="51">
        <v>0</v>
      </c>
      <c r="H21" s="51">
        <v>5</v>
      </c>
      <c r="I21" s="172">
        <v>2.66</v>
      </c>
      <c r="J21" s="50">
        <v>0</v>
      </c>
      <c r="K21" s="50">
        <v>0</v>
      </c>
      <c r="L21" s="50">
        <v>100</v>
      </c>
      <c r="M21" s="50">
        <v>61</v>
      </c>
      <c r="N21" s="50">
        <v>3003</v>
      </c>
      <c r="O21" s="50">
        <v>2974</v>
      </c>
      <c r="P21" s="50"/>
      <c r="Q21" s="50"/>
      <c r="R21" s="50"/>
      <c r="S21" s="50"/>
      <c r="T21" s="50"/>
      <c r="U21" s="53"/>
      <c r="V21" s="50">
        <v>10</v>
      </c>
      <c r="W21" s="50">
        <v>6</v>
      </c>
      <c r="X21" s="54">
        <v>74.5</v>
      </c>
      <c r="Y21" s="53">
        <v>970</v>
      </c>
      <c r="Z21" s="96" t="s">
        <v>441</v>
      </c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spans="1:37" ht="10.5" customHeight="1">
      <c r="A22" s="8">
        <v>7</v>
      </c>
      <c r="B22" s="50">
        <v>72</v>
      </c>
      <c r="C22" s="52">
        <v>53</v>
      </c>
      <c r="D22" s="51">
        <v>63</v>
      </c>
      <c r="E22" s="51">
        <v>-10</v>
      </c>
      <c r="F22" s="50">
        <v>59</v>
      </c>
      <c r="G22" s="51">
        <v>2</v>
      </c>
      <c r="H22" s="51">
        <v>0</v>
      </c>
      <c r="I22" s="50">
        <v>0</v>
      </c>
      <c r="J22" s="50">
        <v>0</v>
      </c>
      <c r="K22" s="50">
        <v>0</v>
      </c>
      <c r="L22" s="50">
        <v>89</v>
      </c>
      <c r="M22" s="50">
        <v>65</v>
      </c>
      <c r="N22" s="52">
        <v>3019</v>
      </c>
      <c r="O22" s="50">
        <v>3003</v>
      </c>
      <c r="P22" s="50"/>
      <c r="Q22" s="50"/>
      <c r="R22" s="50"/>
      <c r="S22" s="50"/>
      <c r="T22" s="54"/>
      <c r="U22" s="59"/>
      <c r="V22" s="50">
        <v>0</v>
      </c>
      <c r="W22" s="50">
        <v>4</v>
      </c>
      <c r="X22" s="54">
        <v>77.5</v>
      </c>
      <c r="Y22" s="53">
        <v>1270</v>
      </c>
      <c r="Z22" s="96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0.5" customHeight="1">
      <c r="A23" s="8">
        <v>8</v>
      </c>
      <c r="B23" s="50">
        <v>74</v>
      </c>
      <c r="C23" s="50">
        <v>56</v>
      </c>
      <c r="D23" s="51">
        <v>65</v>
      </c>
      <c r="E23" s="51">
        <v>-7</v>
      </c>
      <c r="F23" s="50">
        <v>64</v>
      </c>
      <c r="G23" s="51">
        <v>0</v>
      </c>
      <c r="H23" s="51">
        <v>0</v>
      </c>
      <c r="I23" s="50">
        <v>0</v>
      </c>
      <c r="J23" s="51">
        <v>0</v>
      </c>
      <c r="K23" s="50">
        <v>0</v>
      </c>
      <c r="L23" s="50">
        <v>95</v>
      </c>
      <c r="M23" s="50">
        <v>50</v>
      </c>
      <c r="N23" s="50">
        <v>3011</v>
      </c>
      <c r="O23" s="50">
        <v>2993</v>
      </c>
      <c r="P23" s="50"/>
      <c r="Q23" s="50" t="s">
        <v>454</v>
      </c>
      <c r="R23" s="50" t="s">
        <v>453</v>
      </c>
      <c r="S23" s="50" t="s">
        <v>455</v>
      </c>
      <c r="U23" s="53"/>
      <c r="V23" s="50">
        <v>8</v>
      </c>
      <c r="W23" s="50">
        <v>7</v>
      </c>
      <c r="X23" s="54">
        <v>77</v>
      </c>
      <c r="Y23" s="120">
        <v>1280</v>
      </c>
      <c r="Z23" s="96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</row>
    <row r="24" spans="1:37" ht="10.5" customHeight="1">
      <c r="A24" s="8">
        <v>9</v>
      </c>
      <c r="B24" s="50">
        <v>82</v>
      </c>
      <c r="C24" s="50">
        <v>58</v>
      </c>
      <c r="D24" s="51">
        <v>70</v>
      </c>
      <c r="E24" s="51">
        <v>-3</v>
      </c>
      <c r="F24" s="50">
        <v>72</v>
      </c>
      <c r="G24" s="51">
        <v>0</v>
      </c>
      <c r="H24" s="51">
        <v>5</v>
      </c>
      <c r="I24" s="51">
        <v>0</v>
      </c>
      <c r="J24" s="51">
        <v>0</v>
      </c>
      <c r="K24" s="50">
        <v>0</v>
      </c>
      <c r="L24" s="50">
        <v>94</v>
      </c>
      <c r="M24" s="50">
        <v>48</v>
      </c>
      <c r="N24" s="50">
        <v>3002</v>
      </c>
      <c r="O24" s="50">
        <v>2992</v>
      </c>
      <c r="P24" s="50"/>
      <c r="Q24" s="50"/>
      <c r="R24" s="50"/>
      <c r="S24" s="50"/>
      <c r="T24" s="50"/>
      <c r="U24" s="53"/>
      <c r="V24" s="50">
        <v>7</v>
      </c>
      <c r="W24" s="60">
        <v>10</v>
      </c>
      <c r="X24" s="54">
        <v>80.8</v>
      </c>
      <c r="Y24" s="53">
        <v>990</v>
      </c>
      <c r="Z24" s="96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0.5" customHeight="1">
      <c r="A25" s="8">
        <v>10</v>
      </c>
      <c r="B25" s="50">
        <v>86</v>
      </c>
      <c r="C25" s="50">
        <v>66</v>
      </c>
      <c r="D25" s="51">
        <v>76</v>
      </c>
      <c r="E25" s="51">
        <v>4</v>
      </c>
      <c r="F25" s="50">
        <v>76</v>
      </c>
      <c r="G25" s="51">
        <v>0</v>
      </c>
      <c r="H25" s="51">
        <v>11</v>
      </c>
      <c r="I25" s="51">
        <v>0</v>
      </c>
      <c r="J25" s="51">
        <v>0</v>
      </c>
      <c r="K25" s="50">
        <v>0</v>
      </c>
      <c r="L25" s="50">
        <v>85</v>
      </c>
      <c r="M25" s="50">
        <v>52</v>
      </c>
      <c r="N25" s="50">
        <v>3003</v>
      </c>
      <c r="O25" s="50">
        <v>2996</v>
      </c>
      <c r="P25" s="50"/>
      <c r="Q25" s="50"/>
      <c r="R25" s="50"/>
      <c r="S25" s="50"/>
      <c r="T25" s="50"/>
      <c r="U25" s="53"/>
      <c r="V25" s="50">
        <v>5</v>
      </c>
      <c r="W25" s="50">
        <v>3</v>
      </c>
      <c r="X25" s="54">
        <v>82.6</v>
      </c>
      <c r="Y25" s="53">
        <v>950</v>
      </c>
      <c r="Z25" s="96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</row>
    <row r="26" spans="1:37" ht="10.5" customHeight="1">
      <c r="A26" s="8">
        <v>11</v>
      </c>
      <c r="B26" s="50">
        <v>82</v>
      </c>
      <c r="C26" s="50">
        <v>68</v>
      </c>
      <c r="D26" s="51">
        <v>75</v>
      </c>
      <c r="E26" s="51">
        <v>3</v>
      </c>
      <c r="F26" s="50">
        <v>75</v>
      </c>
      <c r="G26" s="51">
        <v>0</v>
      </c>
      <c r="H26" s="51">
        <v>10</v>
      </c>
      <c r="I26" s="111" t="s">
        <v>18</v>
      </c>
      <c r="J26" s="51">
        <v>0</v>
      </c>
      <c r="K26" s="50">
        <v>0</v>
      </c>
      <c r="L26" s="50">
        <v>91</v>
      </c>
      <c r="M26" s="50">
        <v>71</v>
      </c>
      <c r="N26" s="50">
        <v>3003</v>
      </c>
      <c r="O26" s="50">
        <v>2993</v>
      </c>
      <c r="P26" s="50"/>
      <c r="Q26" s="50"/>
      <c r="R26" s="50"/>
      <c r="S26" s="50"/>
      <c r="T26" s="53"/>
      <c r="U26" s="53"/>
      <c r="V26" s="50">
        <v>6</v>
      </c>
      <c r="W26" s="50">
        <v>5</v>
      </c>
      <c r="X26" s="54">
        <v>79.9</v>
      </c>
      <c r="Y26" s="53">
        <v>1100</v>
      </c>
      <c r="Z26" s="96" t="s">
        <v>442</v>
      </c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0.5" customHeight="1">
      <c r="A27" s="8">
        <v>12</v>
      </c>
      <c r="B27" s="50">
        <v>89</v>
      </c>
      <c r="C27" s="50">
        <v>67</v>
      </c>
      <c r="D27" s="51">
        <v>78</v>
      </c>
      <c r="E27" s="51">
        <v>6</v>
      </c>
      <c r="F27" s="50">
        <v>67</v>
      </c>
      <c r="G27" s="51">
        <v>0</v>
      </c>
      <c r="H27" s="51">
        <v>13</v>
      </c>
      <c r="I27" s="111">
        <v>2.01</v>
      </c>
      <c r="J27" s="51">
        <v>0</v>
      </c>
      <c r="K27" s="50">
        <v>0</v>
      </c>
      <c r="L27" s="50">
        <v>99</v>
      </c>
      <c r="M27" s="50">
        <v>66</v>
      </c>
      <c r="N27" s="50">
        <v>2996</v>
      </c>
      <c r="O27" s="50">
        <v>2970</v>
      </c>
      <c r="P27" s="50"/>
      <c r="Q27" s="50"/>
      <c r="R27" s="50"/>
      <c r="S27" s="50"/>
      <c r="T27" s="54"/>
      <c r="U27" s="53"/>
      <c r="V27" s="50">
        <v>3</v>
      </c>
      <c r="W27" s="50">
        <v>10</v>
      </c>
      <c r="X27" s="50">
        <v>82.6</v>
      </c>
      <c r="Y27" s="53">
        <v>1000</v>
      </c>
      <c r="Z27" s="96" t="s">
        <v>443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</row>
    <row r="28" spans="1:37" ht="10.5" customHeight="1">
      <c r="A28" s="8">
        <v>13</v>
      </c>
      <c r="B28" s="50">
        <v>87</v>
      </c>
      <c r="C28" s="50">
        <v>66</v>
      </c>
      <c r="D28" s="51">
        <v>77</v>
      </c>
      <c r="E28" s="51">
        <v>5</v>
      </c>
      <c r="F28" s="50">
        <v>72</v>
      </c>
      <c r="G28" s="51">
        <v>0</v>
      </c>
      <c r="H28" s="51">
        <v>12</v>
      </c>
      <c r="I28" s="111">
        <v>0.78</v>
      </c>
      <c r="J28" s="51">
        <v>0</v>
      </c>
      <c r="K28" s="50">
        <v>0</v>
      </c>
      <c r="L28" s="50">
        <v>100</v>
      </c>
      <c r="M28" s="50">
        <v>50</v>
      </c>
      <c r="N28" s="50">
        <v>2980</v>
      </c>
      <c r="O28" s="52">
        <v>2958</v>
      </c>
      <c r="P28" s="50" t="s">
        <v>455</v>
      </c>
      <c r="Q28" s="50" t="s">
        <v>19</v>
      </c>
      <c r="R28" s="50" t="s">
        <v>456</v>
      </c>
      <c r="S28" s="50" t="s">
        <v>17</v>
      </c>
      <c r="T28" s="50" t="s">
        <v>22</v>
      </c>
      <c r="U28" s="53" t="s">
        <v>455</v>
      </c>
      <c r="V28" s="50">
        <v>9</v>
      </c>
      <c r="W28" s="50">
        <v>7</v>
      </c>
      <c r="X28" s="54">
        <v>81.7</v>
      </c>
      <c r="Y28" s="53">
        <v>1060</v>
      </c>
      <c r="Z28" s="96" t="s">
        <v>445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0.5" customHeight="1">
      <c r="A29" s="8">
        <v>14</v>
      </c>
      <c r="B29" s="50">
        <v>83</v>
      </c>
      <c r="C29" s="50">
        <v>67</v>
      </c>
      <c r="D29" s="51">
        <v>75</v>
      </c>
      <c r="E29" s="51">
        <v>2</v>
      </c>
      <c r="F29" s="50">
        <v>67</v>
      </c>
      <c r="G29" s="51">
        <v>0</v>
      </c>
      <c r="H29" s="51">
        <v>10</v>
      </c>
      <c r="I29" s="51">
        <v>0</v>
      </c>
      <c r="J29" s="51">
        <v>0</v>
      </c>
      <c r="K29" s="50">
        <v>0</v>
      </c>
      <c r="L29" s="50">
        <v>93</v>
      </c>
      <c r="M29" s="50">
        <v>61</v>
      </c>
      <c r="N29" s="50">
        <v>3003</v>
      </c>
      <c r="O29" s="50">
        <v>2964</v>
      </c>
      <c r="P29" s="50"/>
      <c r="Q29" s="50"/>
      <c r="R29" s="52"/>
      <c r="S29" s="52"/>
      <c r="T29" s="54"/>
      <c r="U29" s="53"/>
      <c r="V29" s="50">
        <v>4</v>
      </c>
      <c r="W29" s="50">
        <v>5</v>
      </c>
      <c r="X29" s="54">
        <v>83.1</v>
      </c>
      <c r="Y29" s="53">
        <v>1040</v>
      </c>
      <c r="Z29" s="96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37" ht="10.5" customHeight="1">
      <c r="A30" s="8">
        <v>15</v>
      </c>
      <c r="B30" s="50">
        <v>82</v>
      </c>
      <c r="C30" s="50">
        <v>62</v>
      </c>
      <c r="D30" s="51">
        <v>72</v>
      </c>
      <c r="E30" s="51">
        <v>-1</v>
      </c>
      <c r="F30" s="50">
        <v>73</v>
      </c>
      <c r="G30" s="51">
        <v>0</v>
      </c>
      <c r="H30" s="51">
        <v>7</v>
      </c>
      <c r="I30" s="51">
        <v>0</v>
      </c>
      <c r="J30" s="51">
        <v>0</v>
      </c>
      <c r="K30" s="50">
        <v>0</v>
      </c>
      <c r="L30" s="50">
        <v>89</v>
      </c>
      <c r="M30" s="50">
        <v>61</v>
      </c>
      <c r="N30" s="50">
        <v>3002</v>
      </c>
      <c r="O30" s="50">
        <v>2988</v>
      </c>
      <c r="P30" s="50"/>
      <c r="Q30" s="50"/>
      <c r="R30" s="50"/>
      <c r="S30" s="50"/>
      <c r="T30" s="50"/>
      <c r="U30" s="50"/>
      <c r="V30" s="50">
        <v>9</v>
      </c>
      <c r="W30" s="50">
        <v>8</v>
      </c>
      <c r="X30" s="54">
        <v>80.8</v>
      </c>
      <c r="Y30" s="53">
        <v>880</v>
      </c>
      <c r="Z30" s="96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0.5" customHeight="1">
      <c r="A31" s="8">
        <v>16</v>
      </c>
      <c r="B31" s="50">
        <v>73</v>
      </c>
      <c r="C31" s="50">
        <v>67</v>
      </c>
      <c r="D31" s="51">
        <v>70</v>
      </c>
      <c r="E31" s="51">
        <v>-5</v>
      </c>
      <c r="F31" s="50">
        <v>67</v>
      </c>
      <c r="G31" s="51">
        <v>0</v>
      </c>
      <c r="H31" s="51">
        <v>5</v>
      </c>
      <c r="I31" s="111">
        <v>0.24</v>
      </c>
      <c r="J31" s="51">
        <v>0</v>
      </c>
      <c r="K31" s="50">
        <v>0</v>
      </c>
      <c r="L31" s="50">
        <v>99</v>
      </c>
      <c r="M31" s="50">
        <v>81</v>
      </c>
      <c r="N31" s="50">
        <v>2992</v>
      </c>
      <c r="O31" s="50">
        <v>2965</v>
      </c>
      <c r="P31" s="50"/>
      <c r="Q31" s="50"/>
      <c r="R31" s="50"/>
      <c r="S31" s="50"/>
      <c r="T31" s="50"/>
      <c r="U31" s="53"/>
      <c r="V31" s="50">
        <v>10</v>
      </c>
      <c r="W31" s="50">
        <v>10</v>
      </c>
      <c r="X31" s="50">
        <v>74.1</v>
      </c>
      <c r="Y31" s="53">
        <v>370</v>
      </c>
      <c r="Z31" s="9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</row>
    <row r="32" spans="1:37" ht="10.5" customHeight="1">
      <c r="A32" s="8">
        <v>17</v>
      </c>
      <c r="B32" s="52">
        <v>90</v>
      </c>
      <c r="C32" s="60">
        <v>65</v>
      </c>
      <c r="D32" s="51">
        <v>78</v>
      </c>
      <c r="E32" s="51">
        <v>3</v>
      </c>
      <c r="F32" s="60">
        <v>78</v>
      </c>
      <c r="G32" s="51">
        <v>0</v>
      </c>
      <c r="H32" s="51">
        <v>13</v>
      </c>
      <c r="I32" s="66">
        <v>0</v>
      </c>
      <c r="J32" s="66">
        <v>0</v>
      </c>
      <c r="K32" s="60">
        <v>0</v>
      </c>
      <c r="L32" s="50">
        <v>100</v>
      </c>
      <c r="M32" s="50">
        <v>54</v>
      </c>
      <c r="N32" s="60">
        <v>2983</v>
      </c>
      <c r="O32" s="60">
        <v>2968</v>
      </c>
      <c r="P32" s="60"/>
      <c r="Q32" s="60"/>
      <c r="R32" s="60"/>
      <c r="S32" s="60"/>
      <c r="T32" s="62"/>
      <c r="U32" s="61"/>
      <c r="V32" s="60">
        <v>9</v>
      </c>
      <c r="W32" s="60">
        <v>0</v>
      </c>
      <c r="X32" s="62">
        <v>84.2</v>
      </c>
      <c r="Y32" s="61">
        <v>1060</v>
      </c>
      <c r="Z32" s="96" t="s">
        <v>317</v>
      </c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0.5" customHeight="1">
      <c r="A33" s="8">
        <v>18</v>
      </c>
      <c r="B33" s="50">
        <v>88</v>
      </c>
      <c r="C33" s="60">
        <v>68</v>
      </c>
      <c r="D33" s="51">
        <v>78</v>
      </c>
      <c r="E33" s="51">
        <v>4</v>
      </c>
      <c r="F33" s="60">
        <v>72</v>
      </c>
      <c r="G33" s="51">
        <v>0</v>
      </c>
      <c r="H33" s="51">
        <v>13</v>
      </c>
      <c r="I33" s="64">
        <v>0.99</v>
      </c>
      <c r="J33" s="66">
        <v>0</v>
      </c>
      <c r="K33" s="60">
        <v>0</v>
      </c>
      <c r="L33" s="50">
        <v>97</v>
      </c>
      <c r="M33" s="50">
        <v>50</v>
      </c>
      <c r="N33" s="60">
        <v>2988</v>
      </c>
      <c r="O33" s="60">
        <v>2962</v>
      </c>
      <c r="P33" s="60"/>
      <c r="Q33" s="60">
        <v>9</v>
      </c>
      <c r="R33" s="60"/>
      <c r="S33" s="60"/>
      <c r="T33" s="62"/>
      <c r="U33" s="61"/>
      <c r="V33" s="60">
        <v>10</v>
      </c>
      <c r="W33" s="60">
        <v>0</v>
      </c>
      <c r="X33" s="62">
        <v>84.4</v>
      </c>
      <c r="Y33" s="61">
        <v>1050</v>
      </c>
      <c r="Z33" s="96" t="s">
        <v>446</v>
      </c>
      <c r="AA33" s="84"/>
      <c r="AB33" s="84"/>
      <c r="AC33" s="84"/>
      <c r="AD33" s="83"/>
      <c r="AE33" s="83"/>
      <c r="AF33" s="83"/>
      <c r="AG33" s="83"/>
      <c r="AH33" s="83"/>
      <c r="AI33" s="83"/>
      <c r="AJ33" s="83"/>
      <c r="AK33" s="83"/>
    </row>
    <row r="34" spans="1:37" ht="10.5" customHeight="1">
      <c r="A34" s="8">
        <v>19</v>
      </c>
      <c r="B34" s="50">
        <v>84</v>
      </c>
      <c r="C34" s="60">
        <v>64</v>
      </c>
      <c r="D34" s="51">
        <v>74</v>
      </c>
      <c r="E34" s="51">
        <v>1</v>
      </c>
      <c r="F34" s="60">
        <v>77</v>
      </c>
      <c r="G34" s="51">
        <v>0</v>
      </c>
      <c r="H34" s="51">
        <v>9</v>
      </c>
      <c r="I34" s="66">
        <v>0</v>
      </c>
      <c r="J34" s="66">
        <v>0</v>
      </c>
      <c r="K34" s="60">
        <v>0</v>
      </c>
      <c r="L34" s="50">
        <v>85</v>
      </c>
      <c r="M34" s="50">
        <v>42</v>
      </c>
      <c r="N34" s="60">
        <v>2999</v>
      </c>
      <c r="O34" s="60">
        <v>2977</v>
      </c>
      <c r="P34" s="60" t="s">
        <v>10</v>
      </c>
      <c r="Q34" s="60">
        <v>8</v>
      </c>
      <c r="R34" s="60">
        <v>24</v>
      </c>
      <c r="S34" s="60" t="s">
        <v>294</v>
      </c>
      <c r="T34" s="62">
        <v>3</v>
      </c>
      <c r="U34" s="61" t="s">
        <v>299</v>
      </c>
      <c r="V34" s="60">
        <v>3</v>
      </c>
      <c r="W34" s="60">
        <v>0</v>
      </c>
      <c r="X34" s="62">
        <v>83.7</v>
      </c>
      <c r="Y34" s="61">
        <v>950</v>
      </c>
      <c r="Z34" s="96"/>
      <c r="AA34" s="125"/>
      <c r="AB34" s="125"/>
      <c r="AC34" s="83"/>
      <c r="AD34" s="83"/>
      <c r="AE34" s="83"/>
      <c r="AF34" s="83"/>
      <c r="AG34" s="83"/>
      <c r="AH34" s="83"/>
      <c r="AI34" s="83"/>
      <c r="AJ34" s="83"/>
      <c r="AK34" s="83"/>
    </row>
    <row r="35" spans="1:37" ht="10.5" customHeight="1">
      <c r="A35" s="8">
        <v>20</v>
      </c>
      <c r="B35" s="50">
        <v>81</v>
      </c>
      <c r="C35" s="63">
        <v>65</v>
      </c>
      <c r="D35" s="51">
        <v>73</v>
      </c>
      <c r="E35" s="51">
        <v>1</v>
      </c>
      <c r="F35" s="60">
        <v>65</v>
      </c>
      <c r="G35" s="51">
        <v>0</v>
      </c>
      <c r="H35" s="51">
        <v>8</v>
      </c>
      <c r="I35" s="66">
        <v>0</v>
      </c>
      <c r="J35" s="66">
        <v>0</v>
      </c>
      <c r="K35" s="60">
        <v>0</v>
      </c>
      <c r="L35" s="50">
        <v>81</v>
      </c>
      <c r="M35" s="50">
        <v>45</v>
      </c>
      <c r="N35" s="66">
        <v>2989</v>
      </c>
      <c r="O35" s="60">
        <v>2971</v>
      </c>
      <c r="P35" s="50">
        <v>4</v>
      </c>
      <c r="Q35" s="50">
        <v>6</v>
      </c>
      <c r="R35" s="60">
        <v>19</v>
      </c>
      <c r="S35" s="60" t="s">
        <v>99</v>
      </c>
      <c r="T35" s="62">
        <v>2.8</v>
      </c>
      <c r="U35" s="61" t="s">
        <v>294</v>
      </c>
      <c r="V35" s="60">
        <v>7</v>
      </c>
      <c r="W35" s="60">
        <v>0</v>
      </c>
      <c r="X35" s="62">
        <v>81.9</v>
      </c>
      <c r="Y35" s="61">
        <v>1039</v>
      </c>
      <c r="Z35" s="96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</row>
    <row r="36" spans="1:37" ht="10.5" customHeight="1">
      <c r="A36" s="8">
        <v>21</v>
      </c>
      <c r="B36" s="50">
        <v>82</v>
      </c>
      <c r="C36" s="60">
        <v>60</v>
      </c>
      <c r="D36" s="51">
        <v>71</v>
      </c>
      <c r="E36" s="51">
        <v>-2</v>
      </c>
      <c r="F36" s="60">
        <v>68</v>
      </c>
      <c r="G36" s="51">
        <v>0</v>
      </c>
      <c r="H36" s="51">
        <v>6</v>
      </c>
      <c r="I36" s="66">
        <v>0</v>
      </c>
      <c r="J36" s="66">
        <v>0</v>
      </c>
      <c r="K36" s="60">
        <v>0</v>
      </c>
      <c r="L36" s="50">
        <v>90</v>
      </c>
      <c r="M36" s="50">
        <v>42</v>
      </c>
      <c r="N36" s="60">
        <v>2997</v>
      </c>
      <c r="O36" s="60">
        <v>2987</v>
      </c>
      <c r="P36" s="60" t="s">
        <v>10</v>
      </c>
      <c r="Q36" s="60">
        <v>4</v>
      </c>
      <c r="R36" s="60">
        <v>12</v>
      </c>
      <c r="S36" s="60" t="s">
        <v>75</v>
      </c>
      <c r="T36" s="62">
        <v>1.2</v>
      </c>
      <c r="U36" s="61" t="s">
        <v>299</v>
      </c>
      <c r="V36" s="60">
        <v>0</v>
      </c>
      <c r="W36" s="60">
        <v>0</v>
      </c>
      <c r="X36" s="60">
        <v>83.1</v>
      </c>
      <c r="Y36" s="61">
        <v>1010</v>
      </c>
      <c r="Z36" s="96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0.5" customHeight="1">
      <c r="A37" s="8">
        <v>22</v>
      </c>
      <c r="B37" s="50">
        <v>83</v>
      </c>
      <c r="C37" s="60">
        <v>65</v>
      </c>
      <c r="D37" s="51">
        <v>74</v>
      </c>
      <c r="E37" s="51">
        <v>2</v>
      </c>
      <c r="F37" s="60">
        <v>71</v>
      </c>
      <c r="G37" s="51">
        <v>0</v>
      </c>
      <c r="H37" s="51">
        <v>9</v>
      </c>
      <c r="I37" s="66" t="s">
        <v>18</v>
      </c>
      <c r="J37" s="66">
        <v>0</v>
      </c>
      <c r="K37" s="60">
        <v>0</v>
      </c>
      <c r="L37" s="50">
        <v>86</v>
      </c>
      <c r="M37" s="50">
        <v>44</v>
      </c>
      <c r="N37" s="60">
        <v>2995</v>
      </c>
      <c r="O37" s="60">
        <v>2987</v>
      </c>
      <c r="P37" s="60" t="s">
        <v>10</v>
      </c>
      <c r="Q37" s="60">
        <v>1</v>
      </c>
      <c r="R37" s="60">
        <v>12</v>
      </c>
      <c r="S37" s="60" t="s">
        <v>294</v>
      </c>
      <c r="T37" s="62">
        <v>1.1</v>
      </c>
      <c r="U37" s="61" t="s">
        <v>111</v>
      </c>
      <c r="V37" s="60">
        <v>9</v>
      </c>
      <c r="W37" s="60">
        <v>3</v>
      </c>
      <c r="X37" s="62">
        <v>81.7</v>
      </c>
      <c r="Y37" s="61">
        <v>1040</v>
      </c>
      <c r="Z37" s="96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</row>
    <row r="38" spans="1:37" ht="10.5" customHeight="1">
      <c r="A38" s="8">
        <v>23</v>
      </c>
      <c r="B38" s="50">
        <v>84</v>
      </c>
      <c r="C38" s="60">
        <v>66</v>
      </c>
      <c r="D38" s="51">
        <v>75</v>
      </c>
      <c r="E38" s="51">
        <v>3</v>
      </c>
      <c r="F38" s="60">
        <v>76</v>
      </c>
      <c r="G38" s="51">
        <v>0</v>
      </c>
      <c r="H38" s="51">
        <v>10</v>
      </c>
      <c r="I38" s="66">
        <v>0</v>
      </c>
      <c r="J38" s="66">
        <v>0</v>
      </c>
      <c r="K38" s="60">
        <v>0</v>
      </c>
      <c r="L38" s="50">
        <v>90</v>
      </c>
      <c r="M38" s="50">
        <v>50</v>
      </c>
      <c r="N38" s="60">
        <v>2998</v>
      </c>
      <c r="O38" s="60">
        <v>2988</v>
      </c>
      <c r="P38" s="50" t="s">
        <v>10</v>
      </c>
      <c r="Q38" s="60">
        <v>1</v>
      </c>
      <c r="R38" s="60">
        <v>21</v>
      </c>
      <c r="S38" s="60" t="s">
        <v>112</v>
      </c>
      <c r="T38" s="62">
        <v>2.8</v>
      </c>
      <c r="U38" s="61" t="s">
        <v>297</v>
      </c>
      <c r="V38" s="60">
        <v>0</v>
      </c>
      <c r="W38" s="60">
        <v>0</v>
      </c>
      <c r="X38" s="62">
        <v>83.8</v>
      </c>
      <c r="Y38" s="61">
        <v>830</v>
      </c>
      <c r="Z38" s="96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0.5" customHeight="1">
      <c r="A39" s="8">
        <v>24</v>
      </c>
      <c r="B39" s="50">
        <v>88</v>
      </c>
      <c r="C39" s="65">
        <v>70</v>
      </c>
      <c r="D39" s="51">
        <v>79</v>
      </c>
      <c r="E39" s="51">
        <v>7</v>
      </c>
      <c r="F39" s="60">
        <v>78</v>
      </c>
      <c r="G39" s="51">
        <v>0</v>
      </c>
      <c r="H39" s="51">
        <v>14</v>
      </c>
      <c r="I39" s="64">
        <v>0.21</v>
      </c>
      <c r="J39" s="66">
        <v>0</v>
      </c>
      <c r="K39" s="60">
        <v>0</v>
      </c>
      <c r="L39" s="50">
        <v>98</v>
      </c>
      <c r="M39" s="50">
        <v>64</v>
      </c>
      <c r="N39" s="60">
        <v>2994</v>
      </c>
      <c r="O39" s="60">
        <v>2977</v>
      </c>
      <c r="P39" s="50" t="s">
        <v>10</v>
      </c>
      <c r="Q39" s="60">
        <v>1</v>
      </c>
      <c r="R39" s="60">
        <v>21</v>
      </c>
      <c r="S39" s="60" t="s">
        <v>297</v>
      </c>
      <c r="T39" s="62">
        <v>3.2</v>
      </c>
      <c r="U39" s="61" t="s">
        <v>300</v>
      </c>
      <c r="V39" s="60">
        <v>10</v>
      </c>
      <c r="W39" s="60">
        <v>3</v>
      </c>
      <c r="X39" s="60">
        <v>84.2</v>
      </c>
      <c r="Y39" s="61">
        <v>1150</v>
      </c>
      <c r="Z39" s="96" t="s">
        <v>448</v>
      </c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  <row r="40" spans="1:37" ht="10.5" customHeight="1">
      <c r="A40" s="8">
        <v>25</v>
      </c>
      <c r="B40" s="50">
        <v>88</v>
      </c>
      <c r="C40" s="60">
        <v>69</v>
      </c>
      <c r="D40" s="51">
        <v>79</v>
      </c>
      <c r="E40" s="51">
        <v>6</v>
      </c>
      <c r="F40" s="60">
        <v>77</v>
      </c>
      <c r="G40" s="51">
        <v>0</v>
      </c>
      <c r="H40" s="51">
        <v>14</v>
      </c>
      <c r="I40" s="66">
        <v>0</v>
      </c>
      <c r="J40" s="66">
        <v>0</v>
      </c>
      <c r="K40" s="60">
        <v>0</v>
      </c>
      <c r="L40" s="50">
        <v>96</v>
      </c>
      <c r="M40" s="50">
        <v>48</v>
      </c>
      <c r="N40" s="60">
        <v>3000</v>
      </c>
      <c r="O40" s="60">
        <v>2990</v>
      </c>
      <c r="P40" s="60" t="s">
        <v>10</v>
      </c>
      <c r="Q40" s="60">
        <v>4</v>
      </c>
      <c r="R40" s="60">
        <v>17</v>
      </c>
      <c r="S40" s="60" t="s">
        <v>127</v>
      </c>
      <c r="T40" s="62">
        <v>1</v>
      </c>
      <c r="U40" s="60" t="s">
        <v>297</v>
      </c>
      <c r="V40" s="60">
        <v>0</v>
      </c>
      <c r="W40" s="60">
        <v>9</v>
      </c>
      <c r="X40" s="62">
        <v>86.3</v>
      </c>
      <c r="Y40" s="61">
        <v>1030</v>
      </c>
      <c r="Z40" s="96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0.5" customHeight="1">
      <c r="A41" s="8">
        <v>26</v>
      </c>
      <c r="B41" s="50">
        <v>87</v>
      </c>
      <c r="C41" s="60">
        <v>73</v>
      </c>
      <c r="D41" s="51">
        <v>80</v>
      </c>
      <c r="E41" s="51">
        <v>8</v>
      </c>
      <c r="F41" s="60">
        <v>76</v>
      </c>
      <c r="G41" s="51">
        <v>0</v>
      </c>
      <c r="H41" s="51">
        <v>15</v>
      </c>
      <c r="I41" s="66" t="s">
        <v>18</v>
      </c>
      <c r="J41" s="66">
        <v>0</v>
      </c>
      <c r="K41" s="60">
        <v>0</v>
      </c>
      <c r="L41" s="50">
        <v>84</v>
      </c>
      <c r="M41" s="50">
        <v>53</v>
      </c>
      <c r="N41" s="60">
        <v>3000</v>
      </c>
      <c r="O41" s="60">
        <v>2987</v>
      </c>
      <c r="P41" s="60">
        <v>2</v>
      </c>
      <c r="Q41" s="60">
        <v>7</v>
      </c>
      <c r="R41" s="60">
        <v>16</v>
      </c>
      <c r="S41" s="60" t="s">
        <v>113</v>
      </c>
      <c r="T41" s="60">
        <v>1.9</v>
      </c>
      <c r="U41" s="60" t="s">
        <v>297</v>
      </c>
      <c r="V41" s="60">
        <v>10</v>
      </c>
      <c r="W41" s="60">
        <v>0</v>
      </c>
      <c r="X41" s="62">
        <v>83.8</v>
      </c>
      <c r="Y41" s="61">
        <v>1080</v>
      </c>
      <c r="Z41" s="96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</row>
    <row r="42" spans="1:37" ht="10.5" customHeight="1">
      <c r="A42" s="8">
        <v>27</v>
      </c>
      <c r="B42" s="50">
        <v>86</v>
      </c>
      <c r="C42" s="60">
        <v>70</v>
      </c>
      <c r="D42" s="51">
        <v>78</v>
      </c>
      <c r="E42" s="51">
        <v>7</v>
      </c>
      <c r="F42" s="60">
        <v>78</v>
      </c>
      <c r="G42" s="51">
        <v>0</v>
      </c>
      <c r="H42" s="51">
        <v>13</v>
      </c>
      <c r="I42" s="66">
        <v>0</v>
      </c>
      <c r="J42" s="66">
        <v>0</v>
      </c>
      <c r="K42" s="60">
        <v>0</v>
      </c>
      <c r="L42" s="50">
        <v>93</v>
      </c>
      <c r="M42" s="50">
        <v>65</v>
      </c>
      <c r="N42" s="60">
        <v>2998</v>
      </c>
      <c r="O42" s="60">
        <v>2990</v>
      </c>
      <c r="P42" s="60" t="s">
        <v>10</v>
      </c>
      <c r="Q42" s="60">
        <v>6</v>
      </c>
      <c r="R42" s="60">
        <v>20</v>
      </c>
      <c r="S42" s="60" t="s">
        <v>297</v>
      </c>
      <c r="T42" s="62">
        <v>3.1</v>
      </c>
      <c r="U42" s="61" t="s">
        <v>297</v>
      </c>
      <c r="V42" s="60">
        <v>1</v>
      </c>
      <c r="W42" s="60">
        <v>2</v>
      </c>
      <c r="X42" s="62">
        <v>83.8</v>
      </c>
      <c r="Y42" s="61">
        <v>1240</v>
      </c>
      <c r="Z42" s="96" t="s">
        <v>449</v>
      </c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0.5" customHeight="1">
      <c r="A43" s="8">
        <v>28</v>
      </c>
      <c r="B43" s="50">
        <v>84</v>
      </c>
      <c r="C43" s="60">
        <v>70</v>
      </c>
      <c r="D43" s="51">
        <v>77</v>
      </c>
      <c r="E43" s="51">
        <v>5</v>
      </c>
      <c r="F43" s="60">
        <v>72</v>
      </c>
      <c r="G43" s="51">
        <v>0</v>
      </c>
      <c r="H43" s="51">
        <v>12</v>
      </c>
      <c r="I43" s="64">
        <v>0.57</v>
      </c>
      <c r="J43" s="66">
        <v>0</v>
      </c>
      <c r="K43" s="60">
        <v>0</v>
      </c>
      <c r="L43" s="50">
        <v>98</v>
      </c>
      <c r="M43" s="50">
        <v>59</v>
      </c>
      <c r="N43" s="60">
        <v>2993</v>
      </c>
      <c r="O43" s="60">
        <v>2976</v>
      </c>
      <c r="P43" s="60">
        <v>8</v>
      </c>
      <c r="Q43" s="60">
        <v>7</v>
      </c>
      <c r="R43" s="60">
        <v>29</v>
      </c>
      <c r="S43" s="60" t="s">
        <v>127</v>
      </c>
      <c r="T43" s="61">
        <v>4.5</v>
      </c>
      <c r="U43" s="60" t="s">
        <v>300</v>
      </c>
      <c r="V43" s="50">
        <v>10</v>
      </c>
      <c r="W43" s="60">
        <v>10</v>
      </c>
      <c r="X43" s="49">
        <v>81.7</v>
      </c>
      <c r="Y43" s="48">
        <v>1150</v>
      </c>
      <c r="Z43" s="96" t="s">
        <v>450</v>
      </c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</row>
    <row r="44" spans="1:37" ht="10.5" customHeight="1">
      <c r="A44" s="8">
        <v>29</v>
      </c>
      <c r="B44" s="60">
        <v>83</v>
      </c>
      <c r="C44" s="60">
        <v>67</v>
      </c>
      <c r="D44" s="51">
        <v>75</v>
      </c>
      <c r="E44" s="51">
        <v>4</v>
      </c>
      <c r="F44" s="60">
        <v>75</v>
      </c>
      <c r="G44" s="51">
        <v>0</v>
      </c>
      <c r="H44" s="51">
        <v>10</v>
      </c>
      <c r="I44" s="110">
        <v>0</v>
      </c>
      <c r="J44" s="66">
        <v>0</v>
      </c>
      <c r="K44" s="60">
        <v>0</v>
      </c>
      <c r="L44" s="50">
        <v>77</v>
      </c>
      <c r="M44" s="50">
        <v>41</v>
      </c>
      <c r="N44" s="60">
        <v>2996</v>
      </c>
      <c r="O44" s="60">
        <v>2988</v>
      </c>
      <c r="P44" s="60">
        <v>6</v>
      </c>
      <c r="Q44" s="60">
        <v>7</v>
      </c>
      <c r="R44" s="60">
        <v>31</v>
      </c>
      <c r="S44" s="60" t="s">
        <v>299</v>
      </c>
      <c r="T44" s="60">
        <v>5.2</v>
      </c>
      <c r="U44" s="66" t="s">
        <v>299</v>
      </c>
      <c r="V44" s="60">
        <v>0</v>
      </c>
      <c r="W44" s="60">
        <v>0</v>
      </c>
      <c r="X44" s="62">
        <v>80.6</v>
      </c>
      <c r="Y44" s="61">
        <v>970</v>
      </c>
      <c r="Z44" s="96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0.5" customHeight="1">
      <c r="A45" s="8">
        <v>30</v>
      </c>
      <c r="B45" s="50">
        <v>86</v>
      </c>
      <c r="C45" s="60">
        <v>65</v>
      </c>
      <c r="D45" s="51">
        <v>76</v>
      </c>
      <c r="E45" s="51">
        <v>3</v>
      </c>
      <c r="F45" s="60">
        <v>76</v>
      </c>
      <c r="G45" s="51">
        <v>0</v>
      </c>
      <c r="H45" s="51">
        <v>11</v>
      </c>
      <c r="I45" s="66">
        <v>0</v>
      </c>
      <c r="J45" s="66">
        <v>0</v>
      </c>
      <c r="K45" s="60">
        <v>0</v>
      </c>
      <c r="L45" s="50">
        <v>80</v>
      </c>
      <c r="M45" s="50">
        <v>37</v>
      </c>
      <c r="N45" s="60">
        <v>3005</v>
      </c>
      <c r="O45" s="60">
        <v>2996</v>
      </c>
      <c r="P45" s="60" t="s">
        <v>10</v>
      </c>
      <c r="Q45" s="60">
        <v>8</v>
      </c>
      <c r="R45" s="60">
        <v>23</v>
      </c>
      <c r="S45" s="60" t="s">
        <v>299</v>
      </c>
      <c r="T45" s="60">
        <v>2.6</v>
      </c>
      <c r="U45" s="66" t="s">
        <v>299</v>
      </c>
      <c r="V45" s="60">
        <v>0</v>
      </c>
      <c r="W45" s="60">
        <v>0</v>
      </c>
      <c r="X45" s="60">
        <v>83.5</v>
      </c>
      <c r="Y45" s="61">
        <v>880</v>
      </c>
      <c r="Z45" s="96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1:37" ht="10.5" customHeight="1" thickBot="1">
      <c r="A46" s="8">
        <v>31</v>
      </c>
      <c r="B46" s="119">
        <v>84</v>
      </c>
      <c r="C46" s="50">
        <v>68</v>
      </c>
      <c r="D46" s="51">
        <v>76</v>
      </c>
      <c r="E46" s="51">
        <v>3</v>
      </c>
      <c r="F46" s="50">
        <v>71</v>
      </c>
      <c r="G46" s="51">
        <v>0</v>
      </c>
      <c r="H46" s="51">
        <v>11</v>
      </c>
      <c r="I46" s="51">
        <v>0</v>
      </c>
      <c r="J46" s="51">
        <v>0</v>
      </c>
      <c r="K46" s="50">
        <v>0</v>
      </c>
      <c r="L46" s="50">
        <v>72</v>
      </c>
      <c r="M46" s="50">
        <v>31</v>
      </c>
      <c r="N46" s="50">
        <v>3004</v>
      </c>
      <c r="O46" s="50">
        <v>2993</v>
      </c>
      <c r="P46" s="50">
        <v>1</v>
      </c>
      <c r="Q46" s="50">
        <v>2</v>
      </c>
      <c r="R46" s="50">
        <v>22</v>
      </c>
      <c r="S46" s="50" t="s">
        <v>23</v>
      </c>
      <c r="T46" s="54">
        <v>2.6</v>
      </c>
      <c r="U46" s="51" t="s">
        <v>299</v>
      </c>
      <c r="V46" s="50">
        <v>0</v>
      </c>
      <c r="W46" s="51">
        <v>0</v>
      </c>
      <c r="X46" s="54">
        <v>82.2</v>
      </c>
      <c r="Y46" s="53">
        <v>920</v>
      </c>
      <c r="Z46" s="97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0.5" customHeight="1">
      <c r="A47" s="9"/>
      <c r="B47" s="102">
        <f>SUM(B16:B46)</f>
        <v>2573</v>
      </c>
      <c r="C47" s="103">
        <f>SUM(C16:C46)</f>
        <v>2002</v>
      </c>
      <c r="D47" s="104"/>
      <c r="E47" s="137"/>
      <c r="F47" s="102"/>
      <c r="G47" s="122">
        <f>SUM(G16:G46)</f>
        <v>2</v>
      </c>
      <c r="H47" s="122">
        <f>SUM(H16:H46)</f>
        <v>284</v>
      </c>
      <c r="I47" s="132">
        <f>SUM(I16:I46)</f>
        <v>7.460000000000001</v>
      </c>
      <c r="J47" s="102">
        <v>0</v>
      </c>
      <c r="K47" s="102"/>
      <c r="L47" s="102"/>
      <c r="M47" s="102"/>
      <c r="N47" s="102"/>
      <c r="O47" s="102"/>
      <c r="P47" s="102"/>
      <c r="Q47" s="102"/>
      <c r="R47" s="102">
        <f>MAX(R16:R46)</f>
        <v>31</v>
      </c>
      <c r="S47" s="102"/>
      <c r="T47" s="102"/>
      <c r="U47" s="107"/>
      <c r="V47" s="102">
        <f>SUM(V16:V46)</f>
        <v>156</v>
      </c>
      <c r="W47" s="102">
        <f>SUM(W16:W46)</f>
        <v>116</v>
      </c>
      <c r="X47" s="107"/>
      <c r="Y47" s="9"/>
      <c r="Z47" s="129" t="s">
        <v>11</v>
      </c>
      <c r="AA47" s="126"/>
      <c r="AB47" s="83"/>
      <c r="AC47" s="83"/>
      <c r="AD47" s="83"/>
      <c r="AE47" s="83"/>
      <c r="AF47" s="83"/>
      <c r="AG47" s="83"/>
      <c r="AH47" s="83"/>
      <c r="AI47" s="83"/>
      <c r="AJ47" s="83"/>
      <c r="AK47" s="83"/>
    </row>
    <row r="48" spans="1:37" ht="10.5" customHeight="1">
      <c r="A48" s="10"/>
      <c r="B48" s="107">
        <f>AVERAGE(B16:B46)</f>
        <v>83</v>
      </c>
      <c r="C48" s="107">
        <f>AVERAGE(C16:C46)</f>
        <v>64.58064516129032</v>
      </c>
      <c r="D48" s="107">
        <f>AVERAGE(D16:D47)</f>
        <v>73.93548387096774</v>
      </c>
      <c r="E48" s="107">
        <f>AVERAGE(E16:E47)</f>
        <v>1.5483870967741935</v>
      </c>
      <c r="F48" s="107">
        <f>AVERAGE(F16:F46)</f>
        <v>71.38709677419355</v>
      </c>
      <c r="G48" s="108"/>
      <c r="H48" s="108"/>
      <c r="I48" s="108"/>
      <c r="J48" s="108"/>
      <c r="K48" s="106"/>
      <c r="L48" s="107">
        <f aca="true" t="shared" si="0" ref="L48:Q48">AVERAGE(L16:L46)</f>
        <v>90.54838709677419</v>
      </c>
      <c r="M48" s="107">
        <f t="shared" si="0"/>
        <v>53.12903225806452</v>
      </c>
      <c r="N48" s="122">
        <f t="shared" si="0"/>
        <v>2998.3548387096776</v>
      </c>
      <c r="O48" s="122">
        <v>2983</v>
      </c>
      <c r="P48" s="107">
        <f t="shared" si="0"/>
        <v>4.2</v>
      </c>
      <c r="Q48" s="107">
        <f t="shared" si="0"/>
        <v>5.071428571428571</v>
      </c>
      <c r="R48" s="109"/>
      <c r="S48" s="106"/>
      <c r="T48" s="107">
        <f>AVERAGE(T16:T46)</f>
        <v>2.6923076923076925</v>
      </c>
      <c r="U48" s="107"/>
      <c r="V48" s="107">
        <f>AVERAGE(V16:V46)</f>
        <v>5.032258064516129</v>
      </c>
      <c r="W48" s="107">
        <v>3.7</v>
      </c>
      <c r="X48" s="107">
        <f>AVERAGE(X16:X46)</f>
        <v>81.51612903225805</v>
      </c>
      <c r="Y48" s="107">
        <f>AVERAGE(Y16:Y46)</f>
        <v>983.516129032258</v>
      </c>
      <c r="Z48" s="100" t="s">
        <v>60</v>
      </c>
      <c r="AA48" s="126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2:37" ht="10.5" customHeight="1">
      <c r="B49" s="22" t="s">
        <v>61</v>
      </c>
      <c r="C49" s="20"/>
      <c r="D49" s="20"/>
      <c r="E49" s="20"/>
      <c r="F49" s="20"/>
      <c r="G49" s="20"/>
      <c r="H49" s="20"/>
      <c r="I49" s="20"/>
      <c r="K49" s="22" t="s">
        <v>64</v>
      </c>
      <c r="L49" s="22"/>
      <c r="M49" s="22"/>
      <c r="N49" s="22"/>
      <c r="O49" s="22"/>
      <c r="P49" s="22"/>
      <c r="Q49" s="22"/>
      <c r="T49" s="22" t="s">
        <v>68</v>
      </c>
      <c r="U49" s="20"/>
      <c r="V49" s="20"/>
      <c r="W49" s="20"/>
      <c r="X49" s="20"/>
      <c r="Y49" s="20"/>
      <c r="Z49" s="99"/>
      <c r="AB49" s="83"/>
      <c r="AC49" s="83"/>
      <c r="AD49" s="83"/>
      <c r="AE49" s="83"/>
      <c r="AF49" s="83"/>
      <c r="AG49" s="83"/>
      <c r="AH49" s="83"/>
      <c r="AI49" s="83"/>
      <c r="AJ49" s="83"/>
      <c r="AK49" s="83"/>
    </row>
    <row r="50" spans="2:37" ht="10.5" customHeight="1">
      <c r="B50" s="33" t="s">
        <v>138</v>
      </c>
      <c r="C50" s="33"/>
      <c r="D50" s="33"/>
      <c r="E50" s="33"/>
      <c r="F50" s="32">
        <v>73.8</v>
      </c>
      <c r="G50" s="62"/>
      <c r="H50" s="33"/>
      <c r="I50" s="1"/>
      <c r="K50" s="33" t="s">
        <v>93</v>
      </c>
      <c r="L50" s="33"/>
      <c r="M50" s="33"/>
      <c r="N50" s="29"/>
      <c r="O50" s="110">
        <v>2</v>
      </c>
      <c r="P50" s="33"/>
      <c r="Q50" s="33"/>
      <c r="T50" s="33" t="s">
        <v>94</v>
      </c>
      <c r="U50" s="28"/>
      <c r="V50" s="28"/>
      <c r="W50" s="28"/>
      <c r="X50" s="28"/>
      <c r="Y50" s="40">
        <f>I47</f>
        <v>7.460000000000001</v>
      </c>
      <c r="Z50" s="44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2:37" ht="10.5" customHeight="1">
      <c r="B51" s="33" t="s">
        <v>235</v>
      </c>
      <c r="C51" s="33"/>
      <c r="D51" s="33"/>
      <c r="E51" s="33"/>
      <c r="F51" s="33"/>
      <c r="G51" s="32">
        <v>1.5</v>
      </c>
      <c r="H51" s="39"/>
      <c r="I51" s="41"/>
      <c r="K51" s="33" t="s">
        <v>135</v>
      </c>
      <c r="L51" s="33"/>
      <c r="M51" s="33"/>
      <c r="N51" s="33"/>
      <c r="O51" s="31">
        <v>-9</v>
      </c>
      <c r="P51" s="31"/>
      <c r="Q51" s="37"/>
      <c r="T51" s="33" t="s">
        <v>435</v>
      </c>
      <c r="U51" s="28"/>
      <c r="V51" s="28"/>
      <c r="W51" s="28"/>
      <c r="X51" s="28"/>
      <c r="Y51" s="31">
        <v>3.32</v>
      </c>
      <c r="Z51" s="35"/>
      <c r="AC51" s="83"/>
      <c r="AD51" s="83"/>
      <c r="AE51" s="83"/>
      <c r="AF51" s="83"/>
      <c r="AG51" s="83"/>
      <c r="AH51" s="83"/>
      <c r="AI51" s="83"/>
      <c r="AJ51" s="83"/>
      <c r="AK51" s="83"/>
    </row>
    <row r="52" spans="2:37" ht="10.5" customHeight="1">
      <c r="B52" s="33" t="s">
        <v>140</v>
      </c>
      <c r="C52" s="33"/>
      <c r="D52" s="33"/>
      <c r="E52" s="33"/>
      <c r="F52" s="31">
        <v>1.5</v>
      </c>
      <c r="G52" s="31"/>
      <c r="H52" s="33"/>
      <c r="I52" s="1"/>
      <c r="K52" s="33" t="s">
        <v>118</v>
      </c>
      <c r="L52" s="33"/>
      <c r="M52" s="33"/>
      <c r="N52" s="33"/>
      <c r="O52" s="33"/>
      <c r="P52" s="31">
        <v>2</v>
      </c>
      <c r="Q52" s="31"/>
      <c r="R52" s="35"/>
      <c r="T52" s="33" t="s">
        <v>107</v>
      </c>
      <c r="U52" s="28"/>
      <c r="V52" s="28"/>
      <c r="W52" s="28"/>
      <c r="X52" s="28"/>
      <c r="Y52" s="40">
        <v>21.85</v>
      </c>
      <c r="Z52" s="35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2:37" ht="10.5" customHeight="1">
      <c r="B53" s="33" t="s">
        <v>62</v>
      </c>
      <c r="C53" s="33"/>
      <c r="D53" s="33"/>
      <c r="E53" s="33"/>
      <c r="F53" s="33"/>
      <c r="G53" s="32">
        <v>46</v>
      </c>
      <c r="H53" s="39"/>
      <c r="I53" s="33"/>
      <c r="K53" s="33" t="s">
        <v>135</v>
      </c>
      <c r="L53" s="33"/>
      <c r="M53" s="33"/>
      <c r="N53" s="33"/>
      <c r="O53" s="31">
        <v>-9</v>
      </c>
      <c r="P53" s="31"/>
      <c r="Q53" s="35"/>
      <c r="T53" s="33" t="s">
        <v>435</v>
      </c>
      <c r="U53" s="28"/>
      <c r="V53" s="28"/>
      <c r="W53" s="28"/>
      <c r="X53" s="28"/>
      <c r="Y53" s="40">
        <v>2.04</v>
      </c>
      <c r="Z53" s="35"/>
      <c r="AC53" s="83"/>
      <c r="AD53" s="83"/>
      <c r="AE53" s="83"/>
      <c r="AF53" s="83"/>
      <c r="AG53" s="83"/>
      <c r="AH53" s="83"/>
      <c r="AI53" s="83"/>
      <c r="AJ53" s="83"/>
      <c r="AK53" s="83"/>
    </row>
    <row r="54" spans="2:37" ht="10.5" customHeight="1">
      <c r="B54" s="33" t="s">
        <v>235</v>
      </c>
      <c r="C54" s="33"/>
      <c r="D54" s="33"/>
      <c r="E54" s="33"/>
      <c r="F54" s="33"/>
      <c r="G54" s="32">
        <v>2</v>
      </c>
      <c r="H54" s="33"/>
      <c r="I54" s="41"/>
      <c r="T54" s="33" t="s">
        <v>286</v>
      </c>
      <c r="U54" s="28"/>
      <c r="V54" s="28"/>
      <c r="W54" s="28"/>
      <c r="X54" s="28"/>
      <c r="Y54" s="40">
        <v>2.66</v>
      </c>
      <c r="Z54" s="33" t="s">
        <v>452</v>
      </c>
      <c r="AC54" s="83"/>
      <c r="AD54" s="83"/>
      <c r="AE54" s="83"/>
      <c r="AF54" s="83"/>
      <c r="AG54" s="83"/>
      <c r="AH54" s="83"/>
      <c r="AI54" s="83"/>
      <c r="AJ54" s="83"/>
      <c r="AK54" s="83"/>
    </row>
    <row r="55" spans="2:37" ht="10.5" customHeight="1">
      <c r="B55" s="33" t="s">
        <v>79</v>
      </c>
      <c r="C55" s="33"/>
      <c r="D55" s="31">
        <f>MAX(B16:B46)</f>
        <v>90</v>
      </c>
      <c r="E55" s="31" t="s">
        <v>86</v>
      </c>
      <c r="F55" s="31" t="s">
        <v>303</v>
      </c>
      <c r="G55" s="33"/>
      <c r="H55" s="33"/>
      <c r="I55" s="1"/>
      <c r="K55" s="22" t="s">
        <v>65</v>
      </c>
      <c r="L55" s="22"/>
      <c r="M55" s="22"/>
      <c r="N55" s="22"/>
      <c r="O55" s="22"/>
      <c r="T55" s="33" t="s">
        <v>146</v>
      </c>
      <c r="U55" s="28"/>
      <c r="V55" s="28"/>
      <c r="W55" s="28"/>
      <c r="X55" s="28"/>
      <c r="Y55" s="110">
        <v>0</v>
      </c>
      <c r="AC55" s="83"/>
      <c r="AD55" s="83"/>
      <c r="AE55" s="83"/>
      <c r="AF55" s="83"/>
      <c r="AG55" s="83"/>
      <c r="AH55" s="83"/>
      <c r="AI55" s="83"/>
      <c r="AJ55" s="83"/>
      <c r="AK55" s="83"/>
    </row>
    <row r="56" spans="2:37" ht="10.5" customHeight="1">
      <c r="B56" s="33" t="s">
        <v>80</v>
      </c>
      <c r="C56" s="33"/>
      <c r="D56" s="31">
        <f>MIN(C16:C46)</f>
        <v>53</v>
      </c>
      <c r="E56" s="31" t="s">
        <v>86</v>
      </c>
      <c r="F56" s="31" t="s">
        <v>325</v>
      </c>
      <c r="G56" s="28"/>
      <c r="H56" s="28"/>
      <c r="I56" s="1"/>
      <c r="K56" s="33" t="s">
        <v>93</v>
      </c>
      <c r="L56" s="28"/>
      <c r="M56" s="28"/>
      <c r="N56" s="29"/>
      <c r="O56" s="31">
        <v>284</v>
      </c>
      <c r="P56" s="28"/>
      <c r="T56" s="33" t="s">
        <v>147</v>
      </c>
      <c r="U56" s="28"/>
      <c r="V56" s="28"/>
      <c r="W56" s="28"/>
      <c r="X56" s="28"/>
      <c r="Y56" s="31">
        <v>0</v>
      </c>
      <c r="AC56" s="83"/>
      <c r="AD56" s="83"/>
      <c r="AE56" s="83"/>
      <c r="AF56" s="83"/>
      <c r="AG56" s="83"/>
      <c r="AH56" s="83"/>
      <c r="AI56" s="83"/>
      <c r="AJ56" s="83"/>
      <c r="AK56" s="83"/>
    </row>
    <row r="57" spans="2:37" ht="10.5" customHeight="1">
      <c r="B57" s="20"/>
      <c r="C57" s="20" t="s">
        <v>63</v>
      </c>
      <c r="D57" s="20"/>
      <c r="E57" s="20"/>
      <c r="F57" s="20"/>
      <c r="G57" s="20"/>
      <c r="H57" s="20"/>
      <c r="I57" s="1"/>
      <c r="K57" s="33" t="s">
        <v>139</v>
      </c>
      <c r="L57" s="28"/>
      <c r="M57" s="28"/>
      <c r="N57" s="28"/>
      <c r="O57" s="31">
        <v>40</v>
      </c>
      <c r="P57" s="31"/>
      <c r="T57" s="33" t="s">
        <v>148</v>
      </c>
      <c r="U57" s="28"/>
      <c r="V57" s="28"/>
      <c r="W57" s="28"/>
      <c r="X57" s="28"/>
      <c r="Y57" s="31">
        <v>0</v>
      </c>
      <c r="AC57" s="83"/>
      <c r="AD57" s="83"/>
      <c r="AE57" s="83"/>
      <c r="AF57" s="83"/>
      <c r="AG57" s="83"/>
      <c r="AH57" s="83"/>
      <c r="AI57" s="83"/>
      <c r="AJ57" s="83"/>
      <c r="AK57" s="83"/>
    </row>
    <row r="58" spans="2:37" ht="10.5" customHeight="1">
      <c r="B58" s="33" t="s">
        <v>142</v>
      </c>
      <c r="C58" s="33"/>
      <c r="D58" s="33"/>
      <c r="E58" s="33"/>
      <c r="F58" s="31">
        <f>COUNTIF(B16:B46,"&gt;=90")</f>
        <v>1</v>
      </c>
      <c r="G58" s="28"/>
      <c r="H58" s="20"/>
      <c r="I58" s="1"/>
      <c r="K58" s="33" t="s">
        <v>182</v>
      </c>
      <c r="L58" s="28"/>
      <c r="M58" s="28"/>
      <c r="N58" s="28"/>
      <c r="O58" s="28"/>
      <c r="P58" s="33">
        <v>476</v>
      </c>
      <c r="Q58" s="31"/>
      <c r="R58" s="35"/>
      <c r="T58" s="33" t="s">
        <v>147</v>
      </c>
      <c r="U58" s="28"/>
      <c r="V58" s="28"/>
      <c r="W58" s="28"/>
      <c r="X58" s="28"/>
      <c r="Y58" s="31">
        <v>0</v>
      </c>
      <c r="AC58" s="83"/>
      <c r="AD58" s="83"/>
      <c r="AE58" s="83"/>
      <c r="AF58" s="83"/>
      <c r="AG58" s="83"/>
      <c r="AH58" s="83"/>
      <c r="AI58" s="83"/>
      <c r="AJ58" s="83"/>
      <c r="AK58" s="83"/>
    </row>
    <row r="59" spans="2:37" ht="10.5" customHeight="1">
      <c r="B59" s="33" t="s">
        <v>141</v>
      </c>
      <c r="C59" s="33"/>
      <c r="D59" s="33"/>
      <c r="E59" s="33"/>
      <c r="F59" s="31">
        <f>COUNTIF(B16:B46,"&lt;=32")</f>
        <v>0</v>
      </c>
      <c r="G59" s="28"/>
      <c r="H59" s="20"/>
      <c r="I59" s="1"/>
      <c r="K59" s="33" t="s">
        <v>139</v>
      </c>
      <c r="L59" s="28"/>
      <c r="M59" s="28"/>
      <c r="N59" s="28"/>
      <c r="O59" s="31">
        <v>57</v>
      </c>
      <c r="P59" s="110"/>
      <c r="T59" s="33" t="s">
        <v>95</v>
      </c>
      <c r="U59" s="28"/>
      <c r="V59" s="28"/>
      <c r="W59" s="28"/>
      <c r="X59" s="28"/>
      <c r="Y59" s="31">
        <v>0</v>
      </c>
      <c r="AC59" s="83"/>
      <c r="AD59" s="83"/>
      <c r="AE59" s="83"/>
      <c r="AF59" s="83"/>
      <c r="AG59" s="83"/>
      <c r="AH59" s="83"/>
      <c r="AI59" s="83"/>
      <c r="AJ59" s="83"/>
      <c r="AK59" s="83"/>
    </row>
    <row r="60" spans="2:37" ht="10.5" customHeight="1">
      <c r="B60" s="33" t="s">
        <v>83</v>
      </c>
      <c r="C60" s="33"/>
      <c r="D60" s="33"/>
      <c r="E60" s="33"/>
      <c r="F60" s="31">
        <f>COUNTIF(C16:C46,"&lt;=32")</f>
        <v>0</v>
      </c>
      <c r="G60" s="28"/>
      <c r="H60" s="20"/>
      <c r="I60" s="1"/>
      <c r="T60" s="33" t="s">
        <v>149</v>
      </c>
      <c r="U60" s="28"/>
      <c r="V60" s="28"/>
      <c r="W60" s="28"/>
      <c r="X60" s="28"/>
      <c r="Y60" s="31">
        <v>0</v>
      </c>
      <c r="AC60" s="83"/>
      <c r="AD60" s="83"/>
      <c r="AE60" s="83"/>
      <c r="AF60" s="83"/>
      <c r="AG60" s="83"/>
      <c r="AH60" s="83"/>
      <c r="AI60" s="83"/>
      <c r="AJ60" s="83"/>
      <c r="AK60" s="83"/>
    </row>
    <row r="61" spans="2:37" ht="10.5" customHeight="1">
      <c r="B61" s="33" t="s">
        <v>84</v>
      </c>
      <c r="C61" s="33"/>
      <c r="D61" s="33"/>
      <c r="E61" s="33"/>
      <c r="F61" s="31">
        <f>COUNTIF(C16:C46,"&lt;=0")</f>
        <v>0</v>
      </c>
      <c r="G61" s="28"/>
      <c r="H61" s="20"/>
      <c r="I61" s="1"/>
      <c r="K61" s="22" t="s">
        <v>66</v>
      </c>
      <c r="L61" s="21"/>
      <c r="M61" s="21"/>
      <c r="N61" s="21"/>
      <c r="O61" s="21"/>
      <c r="T61" s="20" t="s">
        <v>96</v>
      </c>
      <c r="Y61" s="31" t="s">
        <v>76</v>
      </c>
      <c r="AC61" s="83"/>
      <c r="AD61" s="83"/>
      <c r="AE61" s="83"/>
      <c r="AF61" s="83"/>
      <c r="AG61" s="83"/>
      <c r="AH61" s="83"/>
      <c r="AI61" s="83"/>
      <c r="AJ61" s="83"/>
      <c r="AK61" s="83"/>
    </row>
    <row r="62" spans="11:37" ht="10.5" customHeight="1">
      <c r="K62" s="33" t="s">
        <v>145</v>
      </c>
      <c r="L62" s="28"/>
      <c r="M62" s="28"/>
      <c r="N62" s="28"/>
      <c r="O62" s="40">
        <v>29.91</v>
      </c>
      <c r="P62" s="204"/>
      <c r="Q62" s="204"/>
      <c r="V62" s="20" t="s">
        <v>97</v>
      </c>
      <c r="W62" s="20"/>
      <c r="X62" s="20"/>
      <c r="Y62" s="31" t="s">
        <v>76</v>
      </c>
      <c r="AC62" s="83"/>
      <c r="AD62" s="83"/>
      <c r="AE62" s="83"/>
      <c r="AF62" s="83"/>
      <c r="AG62" s="83"/>
      <c r="AH62" s="83"/>
      <c r="AI62" s="83"/>
      <c r="AJ62" s="83"/>
      <c r="AK62" s="83"/>
    </row>
    <row r="63" spans="2:37" ht="9.75" customHeight="1">
      <c r="B63" s="22" t="s">
        <v>74</v>
      </c>
      <c r="C63" s="21"/>
      <c r="D63" s="21"/>
      <c r="E63" s="21"/>
      <c r="K63" s="33" t="s">
        <v>150</v>
      </c>
      <c r="L63" s="28"/>
      <c r="M63" s="28"/>
      <c r="N63" s="28"/>
      <c r="O63" s="31">
        <v>-0.6</v>
      </c>
      <c r="P63" s="32"/>
      <c r="Q63" s="27"/>
      <c r="V63" s="20" t="s">
        <v>98</v>
      </c>
      <c r="W63" s="20"/>
      <c r="X63" s="20"/>
      <c r="Y63" s="31" t="s">
        <v>76</v>
      </c>
      <c r="AC63" s="83"/>
      <c r="AD63" s="83"/>
      <c r="AE63" s="83"/>
      <c r="AF63" s="83"/>
      <c r="AG63" s="83"/>
      <c r="AH63" s="83"/>
      <c r="AI63" s="83"/>
      <c r="AJ63" s="83"/>
      <c r="AK63" s="83"/>
    </row>
    <row r="64" spans="2:37" ht="9.75" customHeight="1">
      <c r="B64" s="33" t="s">
        <v>138</v>
      </c>
      <c r="C64" s="28"/>
      <c r="D64" s="28"/>
      <c r="E64" s="28"/>
      <c r="F64" s="32" t="s">
        <v>451</v>
      </c>
      <c r="H64" s="28"/>
      <c r="K64" s="33" t="s">
        <v>79</v>
      </c>
      <c r="L64" s="28"/>
      <c r="M64" s="36">
        <f>MAX(N16:N46)/100</f>
        <v>30.19</v>
      </c>
      <c r="N64" s="33" t="s">
        <v>86</v>
      </c>
      <c r="O64" s="31" t="s">
        <v>325</v>
      </c>
      <c r="P64" s="27"/>
      <c r="Q64" s="27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2:37" ht="9.75" customHeight="1">
      <c r="B65" s="33" t="s">
        <v>434</v>
      </c>
      <c r="C65" s="28"/>
      <c r="D65" s="28"/>
      <c r="E65" s="28"/>
      <c r="F65" s="28"/>
      <c r="G65" s="33" t="s">
        <v>451</v>
      </c>
      <c r="H65" s="28"/>
      <c r="I65" s="28"/>
      <c r="K65" s="33" t="s">
        <v>80</v>
      </c>
      <c r="L65" s="28"/>
      <c r="M65" s="36">
        <f>MIN(O16:O46)/100</f>
        <v>29.58</v>
      </c>
      <c r="N65" s="33" t="s">
        <v>86</v>
      </c>
      <c r="O65" s="31" t="s">
        <v>319</v>
      </c>
      <c r="P65" s="27"/>
      <c r="Q65" s="28"/>
      <c r="T65" s="22" t="s">
        <v>103</v>
      </c>
      <c r="U65" s="22"/>
      <c r="V65" s="22"/>
      <c r="W65" s="22"/>
      <c r="X65" s="22"/>
      <c r="Y65" s="45"/>
      <c r="Z65" s="45"/>
      <c r="AC65" s="83"/>
      <c r="AD65" s="83"/>
      <c r="AE65" s="83"/>
      <c r="AF65" s="83"/>
      <c r="AG65" s="83"/>
      <c r="AH65" s="83"/>
      <c r="AI65" s="83"/>
      <c r="AJ65" s="83"/>
      <c r="AK65" s="83"/>
    </row>
    <row r="66" spans="2:37" ht="9.75" customHeight="1">
      <c r="B66" s="33" t="s">
        <v>143</v>
      </c>
      <c r="C66" s="28"/>
      <c r="D66" s="28"/>
      <c r="E66" s="40" t="s">
        <v>451</v>
      </c>
      <c r="F66" s="31"/>
      <c r="G66" s="33" t="s">
        <v>433</v>
      </c>
      <c r="H66" s="33" t="s">
        <v>451</v>
      </c>
      <c r="T66" s="33" t="s">
        <v>104</v>
      </c>
      <c r="U66" s="33"/>
      <c r="V66" s="33"/>
      <c r="W66" s="33"/>
      <c r="X66" s="33">
        <v>984</v>
      </c>
      <c r="Y66" s="31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2:37" ht="9.75" customHeight="1">
      <c r="B67" s="33" t="s">
        <v>181</v>
      </c>
      <c r="C67" s="28"/>
      <c r="D67" s="28"/>
      <c r="E67" s="31" t="s">
        <v>451</v>
      </c>
      <c r="F67" s="35"/>
      <c r="G67" s="28"/>
      <c r="H67" s="28"/>
      <c r="T67" s="33" t="s">
        <v>105</v>
      </c>
      <c r="U67" s="28"/>
      <c r="V67" s="28"/>
      <c r="W67" s="31">
        <v>1280</v>
      </c>
      <c r="X67" s="31" t="s">
        <v>67</v>
      </c>
      <c r="Y67" s="31" t="s">
        <v>314</v>
      </c>
      <c r="AC67" s="83"/>
      <c r="AD67" s="83"/>
      <c r="AE67" s="83"/>
      <c r="AF67" s="83"/>
      <c r="AG67" s="83"/>
      <c r="AH67" s="83"/>
      <c r="AI67" s="83"/>
      <c r="AJ67" s="83"/>
      <c r="AK67" s="83"/>
    </row>
    <row r="68" spans="26:37" ht="12.75">
      <c r="Z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2:37" ht="12.75">
      <c r="B69" s="152" t="s">
        <v>439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3"/>
      <c r="AB69" s="83"/>
      <c r="AC69" s="83"/>
      <c r="AD69" s="83"/>
      <c r="AE69" s="83"/>
      <c r="AF69" s="83"/>
      <c r="AG69" s="83"/>
      <c r="AH69" s="83"/>
      <c r="AI69" s="83"/>
      <c r="AJ69" s="83"/>
      <c r="AK69" s="83"/>
    </row>
    <row r="70" spans="2:37" ht="12.75">
      <c r="B70" s="152" t="s">
        <v>440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47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2:37" ht="12.75">
      <c r="B71" s="152" t="s">
        <v>444</v>
      </c>
      <c r="C71" s="152"/>
      <c r="D71" s="152"/>
      <c r="E71" s="154"/>
      <c r="F71" s="154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B71" s="83"/>
      <c r="AC71" s="83"/>
      <c r="AD71" s="83"/>
      <c r="AE71" s="83"/>
      <c r="AF71" s="83"/>
      <c r="AG71" s="83"/>
      <c r="AH71" s="83"/>
      <c r="AI71" s="83"/>
      <c r="AJ71" s="83"/>
      <c r="AK71" s="83"/>
    </row>
    <row r="72" spans="2:37" ht="12.75">
      <c r="B72" s="152" t="s">
        <v>447</v>
      </c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</sheetData>
  <sheetProtection/>
  <mergeCells count="1">
    <mergeCell ref="P62:Q62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72"/>
  <sheetViews>
    <sheetView zoomScalePageLayoutView="0" workbookViewId="0" topLeftCell="A46">
      <selection activeCell="R53" sqref="R53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3.421875" style="0" customWidth="1"/>
    <col min="4" max="4" width="3.28125" style="0" customWidth="1"/>
    <col min="5" max="5" width="3.8515625" style="0" customWidth="1"/>
    <col min="6" max="6" width="4.140625" style="0" customWidth="1"/>
    <col min="7" max="7" width="3.7109375" style="0" customWidth="1"/>
    <col min="8" max="8" width="3.421875" style="0" customWidth="1"/>
    <col min="9" max="9" width="4.00390625" style="0" customWidth="1"/>
    <col min="10" max="10" width="4.140625" style="0" customWidth="1"/>
    <col min="11" max="11" width="4.57421875" style="0" customWidth="1"/>
    <col min="12" max="12" width="3.28125" style="0" customWidth="1"/>
    <col min="13" max="13" width="4.140625" style="0" customWidth="1"/>
    <col min="14" max="14" width="4.421875" style="0" customWidth="1"/>
    <col min="15" max="15" width="4.140625" style="0" customWidth="1"/>
    <col min="16" max="16" width="3.140625" style="0" customWidth="1"/>
    <col min="17" max="17" width="3.421875" style="0" customWidth="1"/>
    <col min="18" max="18" width="3.8515625" style="0" customWidth="1"/>
    <col min="19" max="19" width="4.140625" style="0" customWidth="1"/>
    <col min="20" max="20" width="3.421875" style="0" customWidth="1"/>
    <col min="21" max="21" width="3.8515625" style="0" customWidth="1"/>
    <col min="22" max="22" width="2.57421875" style="0" customWidth="1"/>
    <col min="23" max="23" width="3.7109375" style="0" customWidth="1"/>
    <col min="24" max="24" width="4.28125" style="0" customWidth="1"/>
    <col min="25" max="25" width="4.140625" style="0" customWidth="1"/>
    <col min="26" max="26" width="11.421875" style="0" customWidth="1"/>
    <col min="27" max="27" width="0.85546875" style="0" customWidth="1"/>
  </cols>
  <sheetData>
    <row r="1" spans="28:37" ht="12.75"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1:37" ht="10.5" customHeight="1">
      <c r="A2" s="20" t="s">
        <v>69</v>
      </c>
      <c r="B2" s="20"/>
      <c r="C2" s="20"/>
      <c r="D2" s="20"/>
      <c r="E2" s="20"/>
      <c r="F2" s="20"/>
      <c r="G2" s="20"/>
      <c r="H2" s="20"/>
      <c r="U2" s="20" t="s">
        <v>71</v>
      </c>
      <c r="V2" s="20"/>
      <c r="W2" s="20"/>
      <c r="X2" s="20"/>
      <c r="Y2" s="20"/>
      <c r="Z2" s="20"/>
      <c r="AB2" s="83"/>
      <c r="AC2" s="83"/>
      <c r="AD2" s="83"/>
      <c r="AE2" s="83"/>
      <c r="AF2" s="83"/>
      <c r="AG2" s="83"/>
      <c r="AH2" s="83"/>
      <c r="AI2" s="83"/>
      <c r="AJ2" s="83"/>
      <c r="AK2" s="83"/>
    </row>
    <row r="3" spans="1:37" ht="10.5" customHeight="1">
      <c r="A3" s="20" t="s">
        <v>53</v>
      </c>
      <c r="B3" s="20"/>
      <c r="C3" s="20"/>
      <c r="D3" s="20"/>
      <c r="E3" s="20"/>
      <c r="F3" s="20"/>
      <c r="G3" s="20"/>
      <c r="H3" s="20"/>
      <c r="U3" s="20" t="s">
        <v>72</v>
      </c>
      <c r="V3" s="20"/>
      <c r="W3" s="20"/>
      <c r="X3" s="20"/>
      <c r="Y3" s="20"/>
      <c r="Z3" s="20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ht="10.5" customHeight="1">
      <c r="A4" s="20" t="s">
        <v>87</v>
      </c>
      <c r="B4" s="20"/>
      <c r="C4" s="20"/>
      <c r="D4" s="20"/>
      <c r="E4" s="20"/>
      <c r="F4" s="20"/>
      <c r="G4" s="20"/>
      <c r="H4" s="20"/>
      <c r="U4" s="20" t="s">
        <v>73</v>
      </c>
      <c r="V4" s="20"/>
      <c r="W4" s="20"/>
      <c r="X4" s="20"/>
      <c r="Y4" s="20"/>
      <c r="Z4" s="20"/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37" ht="10.5" customHeight="1">
      <c r="A5" s="20" t="s">
        <v>54</v>
      </c>
      <c r="B5" s="20"/>
      <c r="C5" s="20"/>
      <c r="D5" s="20"/>
      <c r="E5" s="20"/>
      <c r="F5" s="20"/>
      <c r="G5" s="20"/>
      <c r="H5" s="20"/>
      <c r="K5" s="47"/>
      <c r="L5" s="23" t="s">
        <v>457</v>
      </c>
      <c r="M5" s="24"/>
      <c r="N5" s="24"/>
      <c r="O5" s="24"/>
      <c r="P5" s="24"/>
      <c r="U5" s="20"/>
      <c r="V5" s="20"/>
      <c r="W5" s="20" t="s">
        <v>222</v>
      </c>
      <c r="X5" s="20"/>
      <c r="Y5" s="20"/>
      <c r="Z5" s="20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37" ht="10.5" customHeight="1">
      <c r="A6" s="20" t="s">
        <v>55</v>
      </c>
      <c r="B6" s="20"/>
      <c r="C6" s="20"/>
      <c r="D6" s="20"/>
      <c r="E6" s="20"/>
      <c r="F6" s="20"/>
      <c r="G6" s="20"/>
      <c r="H6" s="20"/>
      <c r="U6" s="20"/>
      <c r="V6" s="20"/>
      <c r="W6" s="20"/>
      <c r="X6" s="20"/>
      <c r="Y6" s="20"/>
      <c r="Z6" s="20"/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1:37" ht="12.75">
      <c r="K7" s="1" t="s">
        <v>59</v>
      </c>
      <c r="L7" s="1"/>
      <c r="M7" s="1"/>
      <c r="N7" s="1"/>
      <c r="O7" s="1"/>
      <c r="P7" s="1"/>
      <c r="Q7" s="1"/>
      <c r="R7" s="1"/>
      <c r="T7" s="20"/>
      <c r="U7" s="20"/>
      <c r="V7" s="20"/>
      <c r="W7" s="118"/>
      <c r="X7" s="20"/>
      <c r="Y7" s="20"/>
      <c r="Z7" s="20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28:37" ht="12.75"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1:37" ht="12.75">
      <c r="K9" s="24" t="s">
        <v>58</v>
      </c>
      <c r="L9" s="24"/>
      <c r="M9" s="24"/>
      <c r="N9" s="24"/>
      <c r="O9" s="24"/>
      <c r="P9" s="24"/>
      <c r="Q9" s="25"/>
      <c r="R9" s="25"/>
      <c r="S9" s="25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7" ht="10.5" customHeight="1">
      <c r="A10" s="5"/>
      <c r="B10" s="6"/>
      <c r="C10" s="18" t="s">
        <v>50</v>
      </c>
      <c r="D10" s="18"/>
      <c r="E10" s="18"/>
      <c r="F10" s="19"/>
      <c r="G10" s="19"/>
      <c r="H10" s="19"/>
      <c r="I10" s="18" t="s">
        <v>52</v>
      </c>
      <c r="J10" s="18"/>
      <c r="K10" s="18"/>
      <c r="L10" s="19"/>
      <c r="M10" s="19"/>
      <c r="N10" s="19"/>
      <c r="O10" s="19"/>
      <c r="P10" s="19"/>
      <c r="Q10" s="18" t="s">
        <v>51</v>
      </c>
      <c r="R10" s="18"/>
      <c r="S10" s="18"/>
      <c r="T10" s="19"/>
      <c r="U10" s="6"/>
      <c r="V10" s="6"/>
      <c r="W10" s="6"/>
      <c r="X10" s="6"/>
      <c r="Y10" s="6"/>
      <c r="Z10" s="9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0.5" customHeight="1">
      <c r="A11" s="11" t="s">
        <v>9</v>
      </c>
      <c r="B11" s="12" t="s">
        <v>20</v>
      </c>
      <c r="C11" s="12" t="s">
        <v>20</v>
      </c>
      <c r="D11" s="12" t="s">
        <v>17</v>
      </c>
      <c r="E11" s="12" t="s">
        <v>3</v>
      </c>
      <c r="F11" s="12" t="s">
        <v>5</v>
      </c>
      <c r="G11" s="12" t="s">
        <v>8</v>
      </c>
      <c r="H11" s="12" t="s">
        <v>10</v>
      </c>
      <c r="I11" s="12" t="s">
        <v>11</v>
      </c>
      <c r="J11" s="12" t="s">
        <v>13</v>
      </c>
      <c r="K11" s="12" t="s">
        <v>13</v>
      </c>
      <c r="L11" s="12" t="s">
        <v>0</v>
      </c>
      <c r="M11" s="12" t="s">
        <v>1</v>
      </c>
      <c r="N11" s="12" t="s">
        <v>0</v>
      </c>
      <c r="O11" s="12" t="s">
        <v>1</v>
      </c>
      <c r="P11" s="12"/>
      <c r="Q11" s="12"/>
      <c r="R11" s="12" t="s">
        <v>0</v>
      </c>
      <c r="S11" s="12" t="s">
        <v>40</v>
      </c>
      <c r="T11" s="12" t="s">
        <v>2</v>
      </c>
      <c r="U11" s="12" t="s">
        <v>41</v>
      </c>
      <c r="V11" s="12" t="s">
        <v>42</v>
      </c>
      <c r="W11" s="12" t="s">
        <v>42</v>
      </c>
      <c r="X11" s="12" t="s">
        <v>46</v>
      </c>
      <c r="Y11" s="12" t="s">
        <v>100</v>
      </c>
      <c r="Z11" s="127" t="s">
        <v>108</v>
      </c>
      <c r="AA11" s="87"/>
      <c r="AB11" s="83"/>
      <c r="AC11" s="83"/>
      <c r="AD11" s="83"/>
      <c r="AE11" s="83"/>
      <c r="AF11" s="83"/>
      <c r="AG11" s="83"/>
      <c r="AH11" s="83"/>
      <c r="AI11" s="83"/>
      <c r="AJ11" s="83"/>
      <c r="AK11" s="83"/>
    </row>
    <row r="12" spans="1:37" ht="10.5" customHeight="1">
      <c r="A12" s="14" t="s">
        <v>17</v>
      </c>
      <c r="B12" s="12" t="s">
        <v>17</v>
      </c>
      <c r="C12" s="12" t="s">
        <v>22</v>
      </c>
      <c r="D12" s="12" t="s">
        <v>56</v>
      </c>
      <c r="E12" s="12" t="s">
        <v>25</v>
      </c>
      <c r="F12" s="12" t="s">
        <v>6</v>
      </c>
      <c r="G12" s="12" t="s">
        <v>9</v>
      </c>
      <c r="H12" s="12" t="s">
        <v>9</v>
      </c>
      <c r="I12" s="12" t="s">
        <v>110</v>
      </c>
      <c r="J12" s="12" t="s">
        <v>14</v>
      </c>
      <c r="K12" s="12" t="s">
        <v>15</v>
      </c>
      <c r="L12" s="12" t="s">
        <v>29</v>
      </c>
      <c r="M12" s="12" t="s">
        <v>29</v>
      </c>
      <c r="N12" s="12" t="s">
        <v>33</v>
      </c>
      <c r="O12" s="12" t="s">
        <v>33</v>
      </c>
      <c r="P12" s="12" t="s">
        <v>5</v>
      </c>
      <c r="Q12" s="12" t="s">
        <v>5</v>
      </c>
      <c r="R12" s="12" t="s">
        <v>38</v>
      </c>
      <c r="S12" s="12"/>
      <c r="T12" s="12" t="s">
        <v>38</v>
      </c>
      <c r="U12" s="12" t="s">
        <v>40</v>
      </c>
      <c r="V12" s="12" t="s">
        <v>43</v>
      </c>
      <c r="W12" s="12" t="s">
        <v>43</v>
      </c>
      <c r="X12" s="12" t="s">
        <v>47</v>
      </c>
      <c r="Y12" s="12" t="s">
        <v>101</v>
      </c>
      <c r="Z12" s="93"/>
      <c r="AA12" s="87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0.5" customHeight="1">
      <c r="A13" s="14" t="s">
        <v>18</v>
      </c>
      <c r="B13" s="12" t="s">
        <v>21</v>
      </c>
      <c r="C13" s="12" t="s">
        <v>23</v>
      </c>
      <c r="D13" s="12" t="s">
        <v>57</v>
      </c>
      <c r="E13" s="12" t="s">
        <v>4</v>
      </c>
      <c r="F13" s="12" t="s">
        <v>7</v>
      </c>
      <c r="G13" s="12" t="s">
        <v>9</v>
      </c>
      <c r="H13" s="12" t="s">
        <v>9</v>
      </c>
      <c r="I13" s="12" t="s">
        <v>26</v>
      </c>
      <c r="J13" s="12" t="s">
        <v>15</v>
      </c>
      <c r="K13" s="12" t="s">
        <v>27</v>
      </c>
      <c r="L13" s="12" t="s">
        <v>30</v>
      </c>
      <c r="M13" s="12" t="s">
        <v>30</v>
      </c>
      <c r="N13" s="12" t="s">
        <v>34</v>
      </c>
      <c r="O13" s="12" t="s">
        <v>34</v>
      </c>
      <c r="P13" s="12" t="s">
        <v>36</v>
      </c>
      <c r="Q13" s="12" t="s">
        <v>37</v>
      </c>
      <c r="R13" s="12" t="s">
        <v>39</v>
      </c>
      <c r="S13" s="12"/>
      <c r="T13" s="12" t="s">
        <v>39</v>
      </c>
      <c r="V13" s="12" t="s">
        <v>44</v>
      </c>
      <c r="W13" s="12" t="s">
        <v>45</v>
      </c>
      <c r="X13" s="12" t="s">
        <v>48</v>
      </c>
      <c r="Y13" s="12" t="s">
        <v>0</v>
      </c>
      <c r="Z13" s="93"/>
      <c r="AA13" s="87"/>
      <c r="AB13" s="83"/>
      <c r="AC13" s="83"/>
      <c r="AD13" s="83"/>
      <c r="AE13" s="83"/>
      <c r="AF13" s="83"/>
      <c r="AG13" s="83"/>
      <c r="AH13" s="83"/>
      <c r="AI13" s="83"/>
      <c r="AJ13" s="83"/>
      <c r="AK13" s="83"/>
    </row>
    <row r="14" spans="1:37" ht="10.5" customHeight="1">
      <c r="A14" s="14" t="s">
        <v>19</v>
      </c>
      <c r="B14" s="12" t="s">
        <v>24</v>
      </c>
      <c r="C14" s="12" t="s">
        <v>24</v>
      </c>
      <c r="D14" s="12"/>
      <c r="E14" s="12"/>
      <c r="F14" s="12" t="s">
        <v>24</v>
      </c>
      <c r="G14" s="12"/>
      <c r="H14" s="12"/>
      <c r="I14" s="12"/>
      <c r="J14" s="12" t="s">
        <v>16</v>
      </c>
      <c r="K14" s="12" t="s">
        <v>109</v>
      </c>
      <c r="L14" s="12" t="s">
        <v>31</v>
      </c>
      <c r="M14" s="12" t="s">
        <v>31</v>
      </c>
      <c r="N14" s="12" t="s">
        <v>35</v>
      </c>
      <c r="O14" s="12" t="s">
        <v>35</v>
      </c>
      <c r="P14" s="12"/>
      <c r="Q14" s="12"/>
      <c r="R14" s="12"/>
      <c r="S14" s="12"/>
      <c r="U14" s="12"/>
      <c r="V14" s="12" t="s">
        <v>32</v>
      </c>
      <c r="W14" s="12" t="s">
        <v>32</v>
      </c>
      <c r="X14" s="12" t="s">
        <v>49</v>
      </c>
      <c r="Y14" s="12" t="s">
        <v>102</v>
      </c>
      <c r="Z14" s="93"/>
      <c r="AA14" s="87"/>
      <c r="AB14" s="83"/>
      <c r="AC14" s="83"/>
      <c r="AD14" s="83"/>
      <c r="AE14" s="83"/>
      <c r="AF14" s="83"/>
      <c r="AG14" s="83"/>
      <c r="AH14" s="83"/>
      <c r="AI14" s="83"/>
      <c r="AJ14" s="83"/>
      <c r="AK14" s="83"/>
    </row>
    <row r="15" spans="1:37" ht="10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 t="s">
        <v>16</v>
      </c>
      <c r="L15" s="16" t="s">
        <v>32</v>
      </c>
      <c r="M15" s="16" t="s">
        <v>32</v>
      </c>
      <c r="N15" s="16"/>
      <c r="O15" s="38"/>
      <c r="P15" s="16"/>
      <c r="Q15" s="16"/>
      <c r="R15" s="16"/>
      <c r="S15" s="16"/>
      <c r="T15" s="38"/>
      <c r="U15" s="16"/>
      <c r="V15" s="16"/>
      <c r="W15" s="16"/>
      <c r="X15" s="16" t="s">
        <v>24</v>
      </c>
      <c r="Y15" s="16"/>
      <c r="Z15" s="15"/>
      <c r="AA15" s="87"/>
      <c r="AB15" s="83"/>
      <c r="AC15" s="83"/>
      <c r="AD15" s="83"/>
      <c r="AE15" s="83"/>
      <c r="AF15" s="83"/>
      <c r="AG15" s="83"/>
      <c r="AH15" s="83"/>
      <c r="AI15" s="83"/>
      <c r="AJ15" s="83"/>
      <c r="AK15" s="83"/>
    </row>
    <row r="16" spans="1:37" ht="10.5" customHeight="1">
      <c r="A16" s="8">
        <v>1</v>
      </c>
      <c r="B16" s="50">
        <v>88</v>
      </c>
      <c r="C16" s="50">
        <v>64</v>
      </c>
      <c r="D16" s="51">
        <v>76</v>
      </c>
      <c r="E16" s="50">
        <v>4</v>
      </c>
      <c r="F16" s="50">
        <v>79</v>
      </c>
      <c r="G16" s="51">
        <v>0</v>
      </c>
      <c r="H16" s="51">
        <v>11</v>
      </c>
      <c r="I16" s="51" t="s">
        <v>18</v>
      </c>
      <c r="J16" s="50">
        <v>0</v>
      </c>
      <c r="K16" s="50">
        <v>0</v>
      </c>
      <c r="L16" s="50">
        <v>90</v>
      </c>
      <c r="M16" s="50">
        <v>35</v>
      </c>
      <c r="N16" s="50">
        <v>2998</v>
      </c>
      <c r="O16" s="50">
        <v>2973</v>
      </c>
      <c r="P16" s="50" t="s">
        <v>10</v>
      </c>
      <c r="Q16" s="50">
        <v>1</v>
      </c>
      <c r="R16" s="50">
        <v>12</v>
      </c>
      <c r="S16" s="50" t="s">
        <v>75</v>
      </c>
      <c r="T16" s="50">
        <v>1.3</v>
      </c>
      <c r="U16" s="53" t="s">
        <v>299</v>
      </c>
      <c r="V16" s="50">
        <v>3</v>
      </c>
      <c r="W16" s="50">
        <v>1</v>
      </c>
      <c r="X16" s="54">
        <v>84</v>
      </c>
      <c r="Y16" s="53">
        <v>1110</v>
      </c>
      <c r="Z16" s="17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0.5" customHeight="1">
      <c r="A17" s="8">
        <v>2</v>
      </c>
      <c r="B17" s="55">
        <v>85</v>
      </c>
      <c r="C17" s="50">
        <v>69</v>
      </c>
      <c r="D17" s="51">
        <v>77</v>
      </c>
      <c r="E17" s="50">
        <v>5</v>
      </c>
      <c r="F17" s="50">
        <v>69</v>
      </c>
      <c r="G17" s="51">
        <v>0</v>
      </c>
      <c r="H17" s="51">
        <v>12</v>
      </c>
      <c r="I17" s="111">
        <v>0.02</v>
      </c>
      <c r="J17" s="50">
        <v>0</v>
      </c>
      <c r="K17" s="50">
        <v>0</v>
      </c>
      <c r="L17" s="50">
        <v>84</v>
      </c>
      <c r="M17" s="50">
        <v>47</v>
      </c>
      <c r="N17" s="50">
        <v>2984</v>
      </c>
      <c r="O17" s="50">
        <v>2957</v>
      </c>
      <c r="P17" s="50">
        <v>1</v>
      </c>
      <c r="Q17" s="50">
        <v>4</v>
      </c>
      <c r="R17" s="50">
        <v>20</v>
      </c>
      <c r="S17" s="50" t="s">
        <v>23</v>
      </c>
      <c r="T17" s="54">
        <v>3.1</v>
      </c>
      <c r="U17" s="53" t="s">
        <v>300</v>
      </c>
      <c r="V17" s="50">
        <v>4</v>
      </c>
      <c r="W17" s="50">
        <v>0</v>
      </c>
      <c r="X17" s="50">
        <v>83.5</v>
      </c>
      <c r="Y17" s="53">
        <v>1100</v>
      </c>
      <c r="Z17" s="96" t="s">
        <v>464</v>
      </c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</row>
    <row r="18" spans="1:37" ht="10.5" customHeight="1">
      <c r="A18" s="8">
        <v>3</v>
      </c>
      <c r="B18" s="50">
        <v>81</v>
      </c>
      <c r="C18" s="50">
        <v>58</v>
      </c>
      <c r="D18" s="51">
        <v>70</v>
      </c>
      <c r="E18" s="50">
        <v>-1</v>
      </c>
      <c r="F18" s="50">
        <v>68</v>
      </c>
      <c r="G18" s="51">
        <v>0</v>
      </c>
      <c r="H18" s="51">
        <v>5</v>
      </c>
      <c r="I18" s="50">
        <v>0</v>
      </c>
      <c r="J18" s="50">
        <v>0</v>
      </c>
      <c r="K18" s="50">
        <v>0</v>
      </c>
      <c r="L18" s="50">
        <v>87</v>
      </c>
      <c r="M18" s="50">
        <v>36</v>
      </c>
      <c r="N18" s="50">
        <v>2992</v>
      </c>
      <c r="O18" s="50">
        <v>2983</v>
      </c>
      <c r="P18" s="50" t="s">
        <v>10</v>
      </c>
      <c r="Q18" s="50">
        <v>1</v>
      </c>
      <c r="R18" s="50">
        <v>20</v>
      </c>
      <c r="S18" s="50" t="s">
        <v>294</v>
      </c>
      <c r="T18" s="54">
        <v>1.8</v>
      </c>
      <c r="U18" s="53" t="s">
        <v>300</v>
      </c>
      <c r="V18" s="50">
        <v>0</v>
      </c>
      <c r="W18" s="31">
        <v>6</v>
      </c>
      <c r="X18" s="54">
        <v>81.1</v>
      </c>
      <c r="Y18" s="53">
        <v>980</v>
      </c>
      <c r="Z18" s="96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0.5" customHeight="1">
      <c r="A19" s="8">
        <v>4</v>
      </c>
      <c r="B19" s="31">
        <v>82</v>
      </c>
      <c r="C19" s="50">
        <v>57</v>
      </c>
      <c r="D19" s="51">
        <v>70</v>
      </c>
      <c r="E19" s="50">
        <v>-1</v>
      </c>
      <c r="F19" s="50">
        <v>68</v>
      </c>
      <c r="G19" s="51">
        <v>0</v>
      </c>
      <c r="H19" s="51">
        <v>5</v>
      </c>
      <c r="I19" s="51">
        <v>0</v>
      </c>
      <c r="J19" s="50">
        <v>0</v>
      </c>
      <c r="K19" s="50">
        <v>0</v>
      </c>
      <c r="L19" s="50">
        <v>95</v>
      </c>
      <c r="M19" s="50">
        <v>38</v>
      </c>
      <c r="N19" s="50">
        <v>3004</v>
      </c>
      <c r="O19" s="50">
        <v>2990</v>
      </c>
      <c r="P19" s="50" t="s">
        <v>10</v>
      </c>
      <c r="Q19" s="50">
        <v>2</v>
      </c>
      <c r="R19" s="50">
        <v>13</v>
      </c>
      <c r="S19" s="50" t="s">
        <v>294</v>
      </c>
      <c r="T19" s="54">
        <v>1.2</v>
      </c>
      <c r="U19" s="56" t="s">
        <v>23</v>
      </c>
      <c r="V19" s="50">
        <v>0</v>
      </c>
      <c r="W19" s="50">
        <v>8</v>
      </c>
      <c r="X19" s="50">
        <v>81.7</v>
      </c>
      <c r="Y19" s="53">
        <v>940</v>
      </c>
      <c r="Z19" s="96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</row>
    <row r="20" spans="1:37" ht="10.5" customHeight="1">
      <c r="A20" s="8">
        <v>5</v>
      </c>
      <c r="B20" s="55">
        <v>82</v>
      </c>
      <c r="C20" s="50">
        <v>61</v>
      </c>
      <c r="D20" s="51">
        <v>72</v>
      </c>
      <c r="E20" s="50">
        <v>1</v>
      </c>
      <c r="F20" s="50">
        <v>70</v>
      </c>
      <c r="G20" s="51">
        <v>0</v>
      </c>
      <c r="H20" s="51">
        <v>7</v>
      </c>
      <c r="I20" s="50">
        <v>0</v>
      </c>
      <c r="J20" s="50">
        <v>0</v>
      </c>
      <c r="K20" s="50">
        <v>0</v>
      </c>
      <c r="L20" s="50">
        <v>90</v>
      </c>
      <c r="M20" s="50">
        <v>46</v>
      </c>
      <c r="N20" s="50">
        <v>3007</v>
      </c>
      <c r="O20" s="50">
        <v>2990</v>
      </c>
      <c r="P20" s="50">
        <v>1</v>
      </c>
      <c r="Q20" s="50">
        <v>6</v>
      </c>
      <c r="R20" s="50">
        <v>13</v>
      </c>
      <c r="S20" s="50" t="s">
        <v>23</v>
      </c>
      <c r="T20" s="50">
        <v>1.4</v>
      </c>
      <c r="U20" s="53" t="s">
        <v>127</v>
      </c>
      <c r="V20" s="50">
        <v>4</v>
      </c>
      <c r="W20" s="50">
        <v>9</v>
      </c>
      <c r="X20" s="57">
        <v>81.1</v>
      </c>
      <c r="Y20" s="58">
        <v>910</v>
      </c>
      <c r="Z20" s="96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0.5" customHeight="1">
      <c r="A21" s="8">
        <v>6</v>
      </c>
      <c r="B21" s="50">
        <v>73</v>
      </c>
      <c r="C21" s="50">
        <v>64</v>
      </c>
      <c r="D21" s="51">
        <v>69</v>
      </c>
      <c r="E21" s="50">
        <v>-3</v>
      </c>
      <c r="F21" s="50">
        <v>71</v>
      </c>
      <c r="G21" s="51">
        <v>0</v>
      </c>
      <c r="H21" s="51">
        <v>4</v>
      </c>
      <c r="I21" s="50">
        <v>0.22</v>
      </c>
      <c r="J21" s="50">
        <v>0</v>
      </c>
      <c r="K21" s="50">
        <v>0</v>
      </c>
      <c r="L21" s="50">
        <v>96</v>
      </c>
      <c r="M21" s="50">
        <v>72</v>
      </c>
      <c r="N21" s="50">
        <v>3000</v>
      </c>
      <c r="O21" s="50">
        <v>2972</v>
      </c>
      <c r="P21" s="50" t="s">
        <v>10</v>
      </c>
      <c r="Q21" s="50">
        <v>1</v>
      </c>
      <c r="R21" s="50">
        <v>19</v>
      </c>
      <c r="S21" s="50" t="s">
        <v>112</v>
      </c>
      <c r="T21" s="54">
        <v>2.9</v>
      </c>
      <c r="U21" s="53" t="s">
        <v>297</v>
      </c>
      <c r="V21" s="50">
        <v>9</v>
      </c>
      <c r="W21" s="50">
        <v>10</v>
      </c>
      <c r="X21" s="54">
        <v>75</v>
      </c>
      <c r="Y21" s="53">
        <v>430</v>
      </c>
      <c r="Z21" s="96" t="s">
        <v>312</v>
      </c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</row>
    <row r="22" spans="1:37" ht="10.5" customHeight="1">
      <c r="A22" s="8">
        <v>7</v>
      </c>
      <c r="B22" s="50">
        <v>81</v>
      </c>
      <c r="C22" s="50">
        <v>69</v>
      </c>
      <c r="D22" s="51">
        <v>75</v>
      </c>
      <c r="E22" s="50">
        <v>3</v>
      </c>
      <c r="F22" s="50">
        <v>70</v>
      </c>
      <c r="G22" s="51">
        <v>0</v>
      </c>
      <c r="H22" s="51">
        <v>10</v>
      </c>
      <c r="I22" s="50">
        <v>0.51</v>
      </c>
      <c r="J22" s="50">
        <v>0</v>
      </c>
      <c r="K22" s="50">
        <v>0</v>
      </c>
      <c r="L22" s="50">
        <v>98</v>
      </c>
      <c r="M22" s="50">
        <v>68</v>
      </c>
      <c r="N22" s="50">
        <v>2988</v>
      </c>
      <c r="O22" s="50">
        <v>2966</v>
      </c>
      <c r="P22" s="50">
        <v>2</v>
      </c>
      <c r="Q22" s="50">
        <v>4</v>
      </c>
      <c r="R22" s="50">
        <v>21</v>
      </c>
      <c r="S22" s="50" t="s">
        <v>112</v>
      </c>
      <c r="T22" s="50">
        <v>2.3</v>
      </c>
      <c r="U22" s="59" t="s">
        <v>99</v>
      </c>
      <c r="V22" s="50">
        <v>10</v>
      </c>
      <c r="W22" s="50">
        <v>9</v>
      </c>
      <c r="X22" s="50">
        <v>79.5</v>
      </c>
      <c r="Y22" s="53">
        <v>1130</v>
      </c>
      <c r="Z22" s="96" t="s">
        <v>463</v>
      </c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0.5" customHeight="1">
      <c r="A23" s="8">
        <v>8</v>
      </c>
      <c r="B23" s="50">
        <v>79</v>
      </c>
      <c r="C23" s="50">
        <v>66</v>
      </c>
      <c r="D23" s="51">
        <v>73</v>
      </c>
      <c r="E23" s="50">
        <v>2</v>
      </c>
      <c r="F23" s="50">
        <v>73</v>
      </c>
      <c r="G23" s="51">
        <v>0</v>
      </c>
      <c r="H23" s="51">
        <v>8</v>
      </c>
      <c r="I23" s="50" t="s">
        <v>18</v>
      </c>
      <c r="J23" s="50">
        <v>0</v>
      </c>
      <c r="K23" s="50">
        <v>0</v>
      </c>
      <c r="L23" s="50">
        <v>97</v>
      </c>
      <c r="M23" s="50">
        <v>78</v>
      </c>
      <c r="N23" s="50">
        <v>2992</v>
      </c>
      <c r="O23" s="50">
        <v>2984</v>
      </c>
      <c r="P23" s="50">
        <v>2</v>
      </c>
      <c r="Q23" s="50">
        <v>5</v>
      </c>
      <c r="R23" s="50">
        <v>16</v>
      </c>
      <c r="S23" s="50" t="s">
        <v>127</v>
      </c>
      <c r="T23" s="50">
        <v>2.6</v>
      </c>
      <c r="U23" s="53" t="s">
        <v>297</v>
      </c>
      <c r="V23" s="50">
        <v>10</v>
      </c>
      <c r="W23" s="50">
        <v>10</v>
      </c>
      <c r="X23" s="54">
        <v>78.3</v>
      </c>
      <c r="Y23" s="53">
        <v>1030</v>
      </c>
      <c r="Z23" s="96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</row>
    <row r="24" spans="1:37" ht="10.5" customHeight="1">
      <c r="A24" s="8">
        <v>9</v>
      </c>
      <c r="B24" s="50">
        <v>83</v>
      </c>
      <c r="C24" s="50">
        <v>69</v>
      </c>
      <c r="D24" s="51">
        <v>76</v>
      </c>
      <c r="E24" s="50">
        <v>6</v>
      </c>
      <c r="F24" s="50">
        <v>69</v>
      </c>
      <c r="G24" s="51">
        <v>0</v>
      </c>
      <c r="H24" s="51">
        <v>11</v>
      </c>
      <c r="I24" s="50">
        <v>0.08</v>
      </c>
      <c r="J24" s="51">
        <v>0</v>
      </c>
      <c r="K24" s="50">
        <v>0</v>
      </c>
      <c r="L24" s="50">
        <v>98</v>
      </c>
      <c r="M24" s="50">
        <v>69</v>
      </c>
      <c r="N24" s="50">
        <v>2995</v>
      </c>
      <c r="O24" s="50">
        <v>2986</v>
      </c>
      <c r="P24" s="50" t="s">
        <v>10</v>
      </c>
      <c r="Q24" s="50" t="s">
        <v>10</v>
      </c>
      <c r="R24" s="50">
        <v>14</v>
      </c>
      <c r="S24" s="50" t="s">
        <v>99</v>
      </c>
      <c r="T24" s="50">
        <v>0.8</v>
      </c>
      <c r="U24" s="53" t="s">
        <v>111</v>
      </c>
      <c r="V24" s="50">
        <v>10</v>
      </c>
      <c r="W24" s="60">
        <v>10</v>
      </c>
      <c r="X24" s="54">
        <v>78.6</v>
      </c>
      <c r="Y24" s="53">
        <v>970</v>
      </c>
      <c r="Z24" s="96" t="s">
        <v>312</v>
      </c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0.5" customHeight="1">
      <c r="A25" s="8">
        <v>10</v>
      </c>
      <c r="B25" s="50">
        <v>82</v>
      </c>
      <c r="C25" s="50">
        <v>65</v>
      </c>
      <c r="D25" s="51">
        <v>74</v>
      </c>
      <c r="E25" s="50">
        <v>5</v>
      </c>
      <c r="F25" s="50">
        <v>67</v>
      </c>
      <c r="G25" s="51">
        <v>0</v>
      </c>
      <c r="H25" s="51">
        <v>9</v>
      </c>
      <c r="I25" s="51">
        <v>0</v>
      </c>
      <c r="J25" s="50">
        <v>0</v>
      </c>
      <c r="K25" s="50">
        <v>0</v>
      </c>
      <c r="L25" s="50">
        <v>98</v>
      </c>
      <c r="M25" s="50">
        <v>44</v>
      </c>
      <c r="N25" s="50">
        <v>3002</v>
      </c>
      <c r="O25" s="50">
        <v>2991</v>
      </c>
      <c r="P25" s="50" t="s">
        <v>10</v>
      </c>
      <c r="Q25" s="50">
        <v>6</v>
      </c>
      <c r="R25" s="50">
        <v>17</v>
      </c>
      <c r="S25" s="50" t="s">
        <v>99</v>
      </c>
      <c r="T25" s="54">
        <v>1.7</v>
      </c>
      <c r="U25" s="53" t="s">
        <v>296</v>
      </c>
      <c r="V25" s="50">
        <v>7</v>
      </c>
      <c r="W25" s="50">
        <v>0</v>
      </c>
      <c r="X25" s="50">
        <v>81.1</v>
      </c>
      <c r="Y25" s="53">
        <v>1070</v>
      </c>
      <c r="Z25" s="96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</row>
    <row r="26" spans="1:37" ht="10.5" customHeight="1">
      <c r="A26" s="8">
        <v>11</v>
      </c>
      <c r="B26" s="50">
        <v>82</v>
      </c>
      <c r="C26" s="50">
        <v>62</v>
      </c>
      <c r="D26" s="51">
        <v>72</v>
      </c>
      <c r="E26" s="50">
        <v>2</v>
      </c>
      <c r="F26" s="50">
        <v>66</v>
      </c>
      <c r="G26" s="51">
        <v>0</v>
      </c>
      <c r="H26" s="51">
        <v>7</v>
      </c>
      <c r="I26" s="50">
        <v>0</v>
      </c>
      <c r="J26" s="50">
        <v>0</v>
      </c>
      <c r="K26" s="50">
        <v>0</v>
      </c>
      <c r="L26" s="50">
        <v>96</v>
      </c>
      <c r="M26" s="50">
        <v>44</v>
      </c>
      <c r="N26" s="50">
        <v>3015</v>
      </c>
      <c r="O26" s="50">
        <v>3002</v>
      </c>
      <c r="P26" s="50" t="s">
        <v>10</v>
      </c>
      <c r="Q26" s="50">
        <v>2</v>
      </c>
      <c r="R26" s="50">
        <v>15</v>
      </c>
      <c r="S26" s="50" t="s">
        <v>23</v>
      </c>
      <c r="T26" s="53">
        <v>1.2</v>
      </c>
      <c r="U26" s="53" t="s">
        <v>99</v>
      </c>
      <c r="V26" s="50">
        <v>0</v>
      </c>
      <c r="W26" s="50">
        <v>0</v>
      </c>
      <c r="X26" s="50">
        <v>81.1</v>
      </c>
      <c r="Y26" s="53">
        <v>900</v>
      </c>
      <c r="Z26" s="96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0.5" customHeight="1">
      <c r="A27" s="8">
        <v>12</v>
      </c>
      <c r="B27" s="50">
        <v>86</v>
      </c>
      <c r="C27" s="50">
        <v>62</v>
      </c>
      <c r="D27" s="51">
        <v>74</v>
      </c>
      <c r="E27" s="50">
        <v>4</v>
      </c>
      <c r="F27" s="50">
        <v>78</v>
      </c>
      <c r="G27" s="51">
        <v>0</v>
      </c>
      <c r="H27" s="51">
        <v>9</v>
      </c>
      <c r="I27" s="50">
        <v>0</v>
      </c>
      <c r="J27" s="50">
        <v>0</v>
      </c>
      <c r="K27" s="50">
        <v>0</v>
      </c>
      <c r="L27" s="50">
        <v>94</v>
      </c>
      <c r="M27" s="50">
        <v>43</v>
      </c>
      <c r="N27" s="52">
        <v>3018</v>
      </c>
      <c r="O27" s="50">
        <v>2998</v>
      </c>
      <c r="P27" s="50" t="s">
        <v>10</v>
      </c>
      <c r="Q27" s="50">
        <v>3</v>
      </c>
      <c r="R27" s="50">
        <v>16</v>
      </c>
      <c r="S27" s="50" t="s">
        <v>294</v>
      </c>
      <c r="T27" s="50">
        <v>1.5</v>
      </c>
      <c r="U27" s="53" t="s">
        <v>99</v>
      </c>
      <c r="V27" s="50">
        <v>0</v>
      </c>
      <c r="W27" s="50">
        <v>10</v>
      </c>
      <c r="X27" s="50">
        <v>82.4</v>
      </c>
      <c r="Y27" s="53">
        <v>770</v>
      </c>
      <c r="Z27" s="96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</row>
    <row r="28" spans="1:37" ht="10.5" customHeight="1">
      <c r="A28" s="8">
        <v>13</v>
      </c>
      <c r="B28" s="50">
        <v>84</v>
      </c>
      <c r="C28" s="50">
        <v>71</v>
      </c>
      <c r="D28" s="51">
        <v>78</v>
      </c>
      <c r="E28" s="50">
        <v>8</v>
      </c>
      <c r="F28" s="50">
        <v>78</v>
      </c>
      <c r="G28" s="51">
        <v>0</v>
      </c>
      <c r="H28" s="51">
        <v>13</v>
      </c>
      <c r="I28" s="50">
        <v>0.09</v>
      </c>
      <c r="J28" s="50">
        <v>0</v>
      </c>
      <c r="K28" s="50">
        <v>0</v>
      </c>
      <c r="L28" s="50">
        <v>91</v>
      </c>
      <c r="M28" s="50">
        <v>68</v>
      </c>
      <c r="N28" s="50">
        <v>3001</v>
      </c>
      <c r="O28" s="50">
        <v>2987</v>
      </c>
      <c r="P28" s="50">
        <v>6</v>
      </c>
      <c r="Q28" s="50" t="s">
        <v>10</v>
      </c>
      <c r="R28" s="50">
        <v>23</v>
      </c>
      <c r="S28" s="50" t="s">
        <v>294</v>
      </c>
      <c r="T28" s="50">
        <v>2.3</v>
      </c>
      <c r="U28" s="53" t="s">
        <v>300</v>
      </c>
      <c r="V28" s="50">
        <v>9</v>
      </c>
      <c r="W28" s="50">
        <v>10</v>
      </c>
      <c r="X28" s="54">
        <v>80.4</v>
      </c>
      <c r="Y28" s="53">
        <v>660</v>
      </c>
      <c r="Z28" s="96" t="s">
        <v>463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0.5" customHeight="1">
      <c r="A29" s="8">
        <v>14</v>
      </c>
      <c r="B29" s="52">
        <v>95</v>
      </c>
      <c r="C29" s="50">
        <v>72</v>
      </c>
      <c r="D29" s="51">
        <v>84</v>
      </c>
      <c r="E29" s="50">
        <v>15</v>
      </c>
      <c r="F29" s="50">
        <v>79</v>
      </c>
      <c r="G29" s="51">
        <v>0</v>
      </c>
      <c r="H29" s="51">
        <v>19</v>
      </c>
      <c r="I29" s="50">
        <v>0</v>
      </c>
      <c r="J29" s="50">
        <v>0</v>
      </c>
      <c r="K29" s="50">
        <v>0</v>
      </c>
      <c r="L29" s="50">
        <v>93</v>
      </c>
      <c r="M29" s="50">
        <v>38</v>
      </c>
      <c r="N29" s="50">
        <v>3011</v>
      </c>
      <c r="O29" s="50">
        <v>3000</v>
      </c>
      <c r="P29" s="50" t="s">
        <v>10</v>
      </c>
      <c r="Q29" s="50">
        <v>1</v>
      </c>
      <c r="R29" s="50">
        <v>12</v>
      </c>
      <c r="S29" s="50" t="s">
        <v>294</v>
      </c>
      <c r="T29" s="54">
        <v>0.9</v>
      </c>
      <c r="U29" s="53" t="s">
        <v>299</v>
      </c>
      <c r="V29" s="50">
        <v>9</v>
      </c>
      <c r="W29" s="50">
        <v>1</v>
      </c>
      <c r="X29" s="185">
        <v>85.8</v>
      </c>
      <c r="Y29" s="53">
        <v>740</v>
      </c>
      <c r="Z29" s="96" t="s">
        <v>459</v>
      </c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37" ht="10.5" customHeight="1">
      <c r="A30" s="8">
        <v>15</v>
      </c>
      <c r="B30" s="50">
        <v>90</v>
      </c>
      <c r="C30" s="50">
        <v>73</v>
      </c>
      <c r="D30" s="51">
        <v>82</v>
      </c>
      <c r="E30" s="50">
        <v>12</v>
      </c>
      <c r="F30" s="50">
        <v>77</v>
      </c>
      <c r="G30" s="51">
        <v>0</v>
      </c>
      <c r="H30" s="51">
        <v>17</v>
      </c>
      <c r="I30" s="51">
        <v>0</v>
      </c>
      <c r="J30" s="50">
        <v>0</v>
      </c>
      <c r="K30" s="50">
        <v>0</v>
      </c>
      <c r="L30" s="50">
        <v>93</v>
      </c>
      <c r="M30" s="50">
        <v>46</v>
      </c>
      <c r="N30" s="50">
        <v>3008</v>
      </c>
      <c r="O30" s="50">
        <v>2994</v>
      </c>
      <c r="P30" s="50" t="s">
        <v>10</v>
      </c>
      <c r="Q30" s="50">
        <v>6</v>
      </c>
      <c r="R30" s="50">
        <v>17</v>
      </c>
      <c r="S30" s="50" t="s">
        <v>19</v>
      </c>
      <c r="T30" s="54">
        <v>2.4</v>
      </c>
      <c r="U30" s="50" t="s">
        <v>112</v>
      </c>
      <c r="V30" s="50">
        <v>1</v>
      </c>
      <c r="W30" s="50">
        <v>2</v>
      </c>
      <c r="X30" s="185">
        <v>85.8</v>
      </c>
      <c r="Y30" s="53">
        <v>770</v>
      </c>
      <c r="Z30" s="96" t="s">
        <v>460</v>
      </c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0.5" customHeight="1">
      <c r="A31" s="8">
        <v>16</v>
      </c>
      <c r="B31" s="50">
        <v>84</v>
      </c>
      <c r="C31" s="50">
        <v>70</v>
      </c>
      <c r="D31" s="51">
        <v>77</v>
      </c>
      <c r="E31" s="50">
        <v>6</v>
      </c>
      <c r="F31" s="50">
        <v>70</v>
      </c>
      <c r="G31" s="51">
        <v>0</v>
      </c>
      <c r="H31" s="51">
        <v>12</v>
      </c>
      <c r="I31" s="50">
        <v>0.12</v>
      </c>
      <c r="J31" s="50">
        <v>0</v>
      </c>
      <c r="K31" s="50">
        <v>0</v>
      </c>
      <c r="L31" s="50">
        <v>96</v>
      </c>
      <c r="M31" s="50">
        <v>68</v>
      </c>
      <c r="N31" s="50">
        <v>2998</v>
      </c>
      <c r="O31" s="50">
        <v>2985</v>
      </c>
      <c r="P31" s="50">
        <v>3</v>
      </c>
      <c r="Q31" s="50" t="s">
        <v>10</v>
      </c>
      <c r="R31" s="50">
        <v>14</v>
      </c>
      <c r="S31" s="50" t="s">
        <v>111</v>
      </c>
      <c r="T31" s="54">
        <v>2</v>
      </c>
      <c r="U31" s="53" t="s">
        <v>300</v>
      </c>
      <c r="V31" s="50">
        <v>10</v>
      </c>
      <c r="W31" s="50">
        <v>10</v>
      </c>
      <c r="X31" s="50">
        <v>81.3</v>
      </c>
      <c r="Y31" s="53">
        <v>670</v>
      </c>
      <c r="Z31" s="96" t="s">
        <v>312</v>
      </c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</row>
    <row r="32" spans="1:37" ht="10.5" customHeight="1">
      <c r="A32" s="8">
        <v>17</v>
      </c>
      <c r="B32" s="50">
        <v>74</v>
      </c>
      <c r="C32" s="60">
        <v>63</v>
      </c>
      <c r="D32" s="51">
        <v>69</v>
      </c>
      <c r="E32" s="60">
        <v>-1</v>
      </c>
      <c r="F32" s="60">
        <v>63</v>
      </c>
      <c r="G32" s="51">
        <v>0</v>
      </c>
      <c r="H32" s="51">
        <v>4</v>
      </c>
      <c r="I32" s="60">
        <v>0.14</v>
      </c>
      <c r="J32" s="60">
        <v>0</v>
      </c>
      <c r="K32" s="60">
        <v>0</v>
      </c>
      <c r="L32" s="50">
        <v>96</v>
      </c>
      <c r="M32" s="50">
        <v>60</v>
      </c>
      <c r="N32" s="60">
        <v>3009</v>
      </c>
      <c r="O32" s="60">
        <v>2992</v>
      </c>
      <c r="P32" s="60">
        <v>1</v>
      </c>
      <c r="Q32" s="60" t="s">
        <v>10</v>
      </c>
      <c r="R32" s="60">
        <v>14</v>
      </c>
      <c r="S32" s="60" t="s">
        <v>99</v>
      </c>
      <c r="T32" s="60">
        <v>1.6</v>
      </c>
      <c r="U32" s="61" t="s">
        <v>99</v>
      </c>
      <c r="V32" s="60">
        <v>10</v>
      </c>
      <c r="W32" s="60">
        <v>10</v>
      </c>
      <c r="X32" s="62">
        <v>75.9</v>
      </c>
      <c r="Y32" s="61">
        <v>820</v>
      </c>
      <c r="Z32" s="96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0.5" customHeight="1">
      <c r="A33" s="8">
        <v>18</v>
      </c>
      <c r="B33" s="50">
        <v>66</v>
      </c>
      <c r="C33" s="60">
        <v>63</v>
      </c>
      <c r="D33" s="51">
        <v>65</v>
      </c>
      <c r="E33" s="60">
        <v>-4</v>
      </c>
      <c r="F33" s="60">
        <v>65</v>
      </c>
      <c r="G33" s="51">
        <v>0</v>
      </c>
      <c r="H33" s="51">
        <v>0</v>
      </c>
      <c r="I33" s="60">
        <v>0.85</v>
      </c>
      <c r="J33" s="60">
        <v>0</v>
      </c>
      <c r="K33" s="60">
        <v>0</v>
      </c>
      <c r="L33" s="50">
        <v>100</v>
      </c>
      <c r="M33" s="50">
        <v>87</v>
      </c>
      <c r="N33" s="60">
        <v>2997</v>
      </c>
      <c r="O33" s="60">
        <v>2951</v>
      </c>
      <c r="P33" s="60">
        <v>6</v>
      </c>
      <c r="Q33" s="60">
        <v>7</v>
      </c>
      <c r="R33" s="60">
        <v>19</v>
      </c>
      <c r="S33" s="60" t="s">
        <v>99</v>
      </c>
      <c r="T33" s="62">
        <v>3</v>
      </c>
      <c r="U33" s="61" t="s">
        <v>99</v>
      </c>
      <c r="V33" s="60">
        <v>9</v>
      </c>
      <c r="W33" s="60">
        <v>10</v>
      </c>
      <c r="X33" s="62">
        <v>71.1</v>
      </c>
      <c r="Y33" s="61">
        <v>170</v>
      </c>
      <c r="Z33" s="96" t="s">
        <v>461</v>
      </c>
      <c r="AA33" s="84"/>
      <c r="AB33" s="84"/>
      <c r="AC33" s="84"/>
      <c r="AD33" s="83"/>
      <c r="AE33" s="83"/>
      <c r="AF33" s="83"/>
      <c r="AG33" s="83"/>
      <c r="AH33" s="83"/>
      <c r="AI33" s="83"/>
      <c r="AJ33" s="83"/>
      <c r="AK33" s="83"/>
    </row>
    <row r="34" spans="1:37" ht="10.5" customHeight="1">
      <c r="A34" s="8">
        <v>19</v>
      </c>
      <c r="B34" s="50">
        <v>66</v>
      </c>
      <c r="C34" s="60">
        <v>56</v>
      </c>
      <c r="D34" s="51">
        <v>61</v>
      </c>
      <c r="E34" s="60">
        <v>-8</v>
      </c>
      <c r="F34" s="60">
        <v>56</v>
      </c>
      <c r="G34" s="51">
        <v>4</v>
      </c>
      <c r="H34" s="51">
        <v>0</v>
      </c>
      <c r="I34" s="60">
        <v>0.36</v>
      </c>
      <c r="J34" s="60">
        <v>0</v>
      </c>
      <c r="K34" s="60">
        <v>0</v>
      </c>
      <c r="L34" s="50">
        <v>100</v>
      </c>
      <c r="M34" s="50">
        <v>88</v>
      </c>
      <c r="N34" s="60">
        <v>2968</v>
      </c>
      <c r="O34" s="115">
        <v>2943</v>
      </c>
      <c r="P34" s="60" t="s">
        <v>10</v>
      </c>
      <c r="Q34" s="60" t="s">
        <v>10</v>
      </c>
      <c r="R34" s="60">
        <v>22</v>
      </c>
      <c r="S34" s="60" t="s">
        <v>293</v>
      </c>
      <c r="T34" s="62">
        <v>1.5</v>
      </c>
      <c r="U34" s="61" t="s">
        <v>300</v>
      </c>
      <c r="V34" s="60">
        <v>10</v>
      </c>
      <c r="W34" s="60">
        <v>10</v>
      </c>
      <c r="X34" s="62">
        <v>70</v>
      </c>
      <c r="Y34" s="61">
        <v>460</v>
      </c>
      <c r="Z34" s="96"/>
      <c r="AA34" s="125"/>
      <c r="AB34" s="125"/>
      <c r="AC34" s="83"/>
      <c r="AD34" s="83"/>
      <c r="AE34" s="83"/>
      <c r="AF34" s="83"/>
      <c r="AG34" s="83"/>
      <c r="AH34" s="83"/>
      <c r="AI34" s="83"/>
      <c r="AJ34" s="83"/>
      <c r="AK34" s="83"/>
    </row>
    <row r="35" spans="1:37" ht="10.5" customHeight="1">
      <c r="A35" s="8">
        <v>20</v>
      </c>
      <c r="B35" s="50">
        <v>75</v>
      </c>
      <c r="C35" s="63">
        <v>55</v>
      </c>
      <c r="D35" s="51">
        <v>65</v>
      </c>
      <c r="E35" s="60">
        <v>-4</v>
      </c>
      <c r="F35" s="60">
        <v>60</v>
      </c>
      <c r="G35" s="51">
        <v>0</v>
      </c>
      <c r="H35" s="51">
        <v>0</v>
      </c>
      <c r="I35" s="60">
        <v>0</v>
      </c>
      <c r="J35" s="60">
        <v>0</v>
      </c>
      <c r="K35" s="60">
        <v>0</v>
      </c>
      <c r="L35" s="50">
        <v>99</v>
      </c>
      <c r="M35" s="50">
        <v>40</v>
      </c>
      <c r="N35" s="60">
        <v>2992</v>
      </c>
      <c r="O35" s="60">
        <v>2968</v>
      </c>
      <c r="P35" s="50">
        <v>2</v>
      </c>
      <c r="Q35" s="50" t="s">
        <v>10</v>
      </c>
      <c r="R35" s="60">
        <v>19</v>
      </c>
      <c r="S35" s="60" t="s">
        <v>75</v>
      </c>
      <c r="T35" s="62">
        <v>2.5</v>
      </c>
      <c r="U35" s="61" t="s">
        <v>295</v>
      </c>
      <c r="V35" s="60">
        <v>10</v>
      </c>
      <c r="W35" s="60">
        <v>0</v>
      </c>
      <c r="X35" s="62">
        <v>73.7</v>
      </c>
      <c r="Y35" s="61">
        <v>820</v>
      </c>
      <c r="Z35" s="96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</row>
    <row r="36" spans="1:37" ht="10.5" customHeight="1">
      <c r="A36" s="8">
        <v>21</v>
      </c>
      <c r="B36" s="50">
        <v>80</v>
      </c>
      <c r="C36" s="60">
        <v>60</v>
      </c>
      <c r="D36" s="51">
        <v>70</v>
      </c>
      <c r="E36" s="60">
        <v>1</v>
      </c>
      <c r="F36" s="60">
        <v>71</v>
      </c>
      <c r="G36" s="51">
        <v>0</v>
      </c>
      <c r="H36" s="51">
        <v>5</v>
      </c>
      <c r="I36" s="60">
        <v>0</v>
      </c>
      <c r="J36" s="61">
        <v>0</v>
      </c>
      <c r="K36" s="60">
        <v>0</v>
      </c>
      <c r="L36" s="50">
        <v>80</v>
      </c>
      <c r="M36" s="50">
        <v>54</v>
      </c>
      <c r="N36" s="60">
        <v>2992</v>
      </c>
      <c r="O36" s="60">
        <v>2979</v>
      </c>
      <c r="P36" s="60">
        <v>5</v>
      </c>
      <c r="Q36" s="60">
        <v>9</v>
      </c>
      <c r="R36" s="60">
        <v>20</v>
      </c>
      <c r="S36" s="60" t="s">
        <v>111</v>
      </c>
      <c r="T36" s="62">
        <v>4</v>
      </c>
      <c r="U36" s="61" t="s">
        <v>111</v>
      </c>
      <c r="V36" s="60">
        <v>7</v>
      </c>
      <c r="W36" s="60">
        <v>10</v>
      </c>
      <c r="X36" s="60">
        <v>74.3</v>
      </c>
      <c r="Y36" s="61">
        <v>690</v>
      </c>
      <c r="Z36" s="96" t="s">
        <v>436</v>
      </c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0.5" customHeight="1">
      <c r="A37" s="8">
        <v>22</v>
      </c>
      <c r="B37" s="50">
        <v>82</v>
      </c>
      <c r="C37" s="60">
        <v>63</v>
      </c>
      <c r="D37" s="51">
        <v>73</v>
      </c>
      <c r="E37" s="60">
        <v>4</v>
      </c>
      <c r="F37" s="60">
        <v>63</v>
      </c>
      <c r="G37" s="51">
        <v>0</v>
      </c>
      <c r="H37" s="51">
        <v>8</v>
      </c>
      <c r="I37" s="115">
        <v>0.87</v>
      </c>
      <c r="J37" s="60">
        <v>0</v>
      </c>
      <c r="K37" s="60">
        <v>0</v>
      </c>
      <c r="L37" s="50">
        <v>97</v>
      </c>
      <c r="M37" s="50">
        <v>67</v>
      </c>
      <c r="N37" s="60">
        <v>2985</v>
      </c>
      <c r="O37" s="60">
        <v>2962</v>
      </c>
      <c r="P37" s="60">
        <v>3</v>
      </c>
      <c r="Q37" s="60">
        <v>4</v>
      </c>
      <c r="R37" s="115">
        <v>34</v>
      </c>
      <c r="S37" s="115" t="s">
        <v>112</v>
      </c>
      <c r="T37" s="60">
        <v>6.8</v>
      </c>
      <c r="U37" s="61" t="s">
        <v>111</v>
      </c>
      <c r="V37" s="60">
        <v>8</v>
      </c>
      <c r="W37" s="60">
        <v>10</v>
      </c>
      <c r="X37" s="60">
        <v>75.2</v>
      </c>
      <c r="Y37" s="61">
        <v>880</v>
      </c>
      <c r="Z37" s="96" t="s">
        <v>462</v>
      </c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</row>
    <row r="38" spans="1:37" ht="10.5" customHeight="1">
      <c r="A38" s="8">
        <v>23</v>
      </c>
      <c r="B38" s="50">
        <v>68</v>
      </c>
      <c r="C38" s="60">
        <v>58</v>
      </c>
      <c r="D38" s="51">
        <v>63</v>
      </c>
      <c r="E38" s="60">
        <v>-6</v>
      </c>
      <c r="F38" s="60">
        <v>63</v>
      </c>
      <c r="G38" s="51">
        <v>2</v>
      </c>
      <c r="H38" s="51">
        <v>0</v>
      </c>
      <c r="I38" s="66" t="s">
        <v>18</v>
      </c>
      <c r="J38" s="66">
        <v>0</v>
      </c>
      <c r="K38" s="60">
        <v>0</v>
      </c>
      <c r="L38" s="50">
        <v>94</v>
      </c>
      <c r="M38" s="50">
        <v>55</v>
      </c>
      <c r="N38" s="60">
        <v>2989</v>
      </c>
      <c r="O38" s="60">
        <v>2965</v>
      </c>
      <c r="P38" s="50">
        <v>3</v>
      </c>
      <c r="Q38" s="60">
        <v>7</v>
      </c>
      <c r="R38" s="60">
        <v>26</v>
      </c>
      <c r="S38" s="60" t="s">
        <v>294</v>
      </c>
      <c r="T38" s="62">
        <v>5.2</v>
      </c>
      <c r="U38" s="61" t="s">
        <v>299</v>
      </c>
      <c r="V38" s="60">
        <v>10</v>
      </c>
      <c r="W38" s="60">
        <v>10</v>
      </c>
      <c r="X38" s="62">
        <v>69.8</v>
      </c>
      <c r="Y38" s="61">
        <v>1060</v>
      </c>
      <c r="Z38" s="96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0.5" customHeight="1">
      <c r="A39" s="8">
        <v>24</v>
      </c>
      <c r="B39" s="50">
        <v>66</v>
      </c>
      <c r="C39" s="65">
        <v>56</v>
      </c>
      <c r="D39" s="51">
        <v>61</v>
      </c>
      <c r="E39" s="60">
        <v>-8</v>
      </c>
      <c r="F39" s="60">
        <v>62</v>
      </c>
      <c r="G39" s="51">
        <v>4</v>
      </c>
      <c r="H39" s="51">
        <v>0</v>
      </c>
      <c r="I39" s="60">
        <v>0</v>
      </c>
      <c r="J39" s="60">
        <v>0</v>
      </c>
      <c r="K39" s="60">
        <v>0</v>
      </c>
      <c r="L39" s="50">
        <v>75</v>
      </c>
      <c r="M39" s="50">
        <v>49</v>
      </c>
      <c r="N39" s="60">
        <v>3002</v>
      </c>
      <c r="O39" s="60">
        <v>2987</v>
      </c>
      <c r="P39" s="50">
        <v>6</v>
      </c>
      <c r="Q39" s="60">
        <v>6</v>
      </c>
      <c r="R39" s="60">
        <v>25</v>
      </c>
      <c r="S39" s="60" t="s">
        <v>296</v>
      </c>
      <c r="T39" s="62">
        <v>3.7</v>
      </c>
      <c r="U39" s="61" t="s">
        <v>75</v>
      </c>
      <c r="V39" s="60">
        <v>7</v>
      </c>
      <c r="W39" s="60">
        <v>10</v>
      </c>
      <c r="X39" s="62">
        <v>66.7</v>
      </c>
      <c r="Y39" s="163">
        <v>1170</v>
      </c>
      <c r="Z39" s="96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  <row r="40" spans="1:37" ht="10.5" customHeight="1">
      <c r="A40" s="8">
        <v>25</v>
      </c>
      <c r="B40" s="50">
        <v>75</v>
      </c>
      <c r="C40" s="60">
        <v>55</v>
      </c>
      <c r="D40" s="51">
        <v>65</v>
      </c>
      <c r="E40" s="60">
        <v>-5</v>
      </c>
      <c r="F40" s="60">
        <v>60</v>
      </c>
      <c r="G40" s="51">
        <v>0</v>
      </c>
      <c r="H40" s="51">
        <v>0</v>
      </c>
      <c r="I40" s="60">
        <v>0</v>
      </c>
      <c r="J40" s="60">
        <v>0</v>
      </c>
      <c r="K40" s="60">
        <v>0</v>
      </c>
      <c r="L40" s="50">
        <v>83</v>
      </c>
      <c r="M40" s="50">
        <v>41</v>
      </c>
      <c r="N40" s="60">
        <v>3009</v>
      </c>
      <c r="O40" s="60">
        <v>3001</v>
      </c>
      <c r="P40" s="60" t="s">
        <v>10</v>
      </c>
      <c r="Q40" s="60">
        <v>2</v>
      </c>
      <c r="R40" s="60">
        <v>18</v>
      </c>
      <c r="S40" s="60" t="s">
        <v>23</v>
      </c>
      <c r="T40" s="62">
        <v>2</v>
      </c>
      <c r="U40" s="60" t="s">
        <v>99</v>
      </c>
      <c r="V40" s="60">
        <v>1</v>
      </c>
      <c r="W40" s="60">
        <v>0</v>
      </c>
      <c r="X40" s="62">
        <v>73.6</v>
      </c>
      <c r="Y40" s="61">
        <v>810</v>
      </c>
      <c r="Z40" s="96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0.5" customHeight="1">
      <c r="A41" s="8">
        <v>26</v>
      </c>
      <c r="B41" s="50">
        <v>77</v>
      </c>
      <c r="C41" s="115">
        <v>52</v>
      </c>
      <c r="D41" s="51">
        <v>65</v>
      </c>
      <c r="E41" s="60">
        <v>-5</v>
      </c>
      <c r="F41" s="60">
        <v>62</v>
      </c>
      <c r="G41" s="51">
        <v>0</v>
      </c>
      <c r="H41" s="51">
        <v>0</v>
      </c>
      <c r="I41" s="61">
        <v>0</v>
      </c>
      <c r="J41" s="60">
        <v>0</v>
      </c>
      <c r="K41" s="60">
        <v>0</v>
      </c>
      <c r="L41" s="50">
        <v>97</v>
      </c>
      <c r="M41" s="50">
        <v>41</v>
      </c>
      <c r="N41" s="60">
        <v>3017</v>
      </c>
      <c r="O41" s="60">
        <v>3006</v>
      </c>
      <c r="P41" s="60" t="s">
        <v>10</v>
      </c>
      <c r="Q41" s="60">
        <v>4</v>
      </c>
      <c r="R41" s="60">
        <v>8</v>
      </c>
      <c r="S41" s="60" t="s">
        <v>294</v>
      </c>
      <c r="T41" s="62">
        <v>0.6</v>
      </c>
      <c r="U41" s="60" t="s">
        <v>304</v>
      </c>
      <c r="V41" s="60">
        <v>1</v>
      </c>
      <c r="W41" s="50">
        <v>0</v>
      </c>
      <c r="X41" s="50">
        <v>73.4</v>
      </c>
      <c r="Y41" s="53">
        <v>690</v>
      </c>
      <c r="Z41" s="96" t="s">
        <v>436</v>
      </c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</row>
    <row r="42" spans="1:37" ht="10.5" customHeight="1">
      <c r="A42" s="8">
        <v>27</v>
      </c>
      <c r="B42" s="50">
        <v>76</v>
      </c>
      <c r="C42" s="60">
        <v>59</v>
      </c>
      <c r="D42" s="51">
        <v>68</v>
      </c>
      <c r="E42" s="60">
        <v>-2</v>
      </c>
      <c r="F42" s="60">
        <v>67</v>
      </c>
      <c r="G42" s="51">
        <v>0</v>
      </c>
      <c r="H42" s="51">
        <v>3</v>
      </c>
      <c r="I42" s="61">
        <v>0</v>
      </c>
      <c r="J42" s="60">
        <v>0</v>
      </c>
      <c r="K42" s="60">
        <v>0</v>
      </c>
      <c r="L42" s="50">
        <v>89</v>
      </c>
      <c r="M42" s="50">
        <v>60</v>
      </c>
      <c r="N42" s="60">
        <v>3010</v>
      </c>
      <c r="O42" s="60">
        <v>2995</v>
      </c>
      <c r="P42" s="60" t="s">
        <v>10</v>
      </c>
      <c r="Q42" s="60">
        <v>10</v>
      </c>
      <c r="R42" s="60">
        <v>16</v>
      </c>
      <c r="S42" s="60" t="s">
        <v>112</v>
      </c>
      <c r="T42" s="60">
        <v>2.7</v>
      </c>
      <c r="U42" s="61" t="s">
        <v>297</v>
      </c>
      <c r="V42" s="60">
        <v>8</v>
      </c>
      <c r="W42" s="60">
        <v>10</v>
      </c>
      <c r="X42" s="62">
        <v>73.4</v>
      </c>
      <c r="Y42" s="61">
        <v>760</v>
      </c>
      <c r="Z42" s="96" t="s">
        <v>436</v>
      </c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0.5" customHeight="1">
      <c r="A43" s="8">
        <v>28</v>
      </c>
      <c r="B43" s="50">
        <v>77</v>
      </c>
      <c r="C43" s="60">
        <v>60</v>
      </c>
      <c r="D43" s="51">
        <v>69</v>
      </c>
      <c r="E43" s="60">
        <v>0</v>
      </c>
      <c r="F43" s="60">
        <v>60</v>
      </c>
      <c r="G43" s="51">
        <v>0</v>
      </c>
      <c r="H43" s="51">
        <v>4</v>
      </c>
      <c r="I43" s="64" t="s">
        <v>18</v>
      </c>
      <c r="J43" s="60">
        <v>0</v>
      </c>
      <c r="K43" s="60">
        <v>0</v>
      </c>
      <c r="L43" s="50">
        <v>95</v>
      </c>
      <c r="M43" s="50">
        <v>67</v>
      </c>
      <c r="N43" s="60">
        <v>3002</v>
      </c>
      <c r="O43" s="60">
        <v>2993</v>
      </c>
      <c r="P43" s="60" t="s">
        <v>10</v>
      </c>
      <c r="Q43" s="60">
        <v>4</v>
      </c>
      <c r="R43" s="60">
        <v>20</v>
      </c>
      <c r="S43" s="60" t="s">
        <v>297</v>
      </c>
      <c r="T43" s="61">
        <v>2.6</v>
      </c>
      <c r="U43" s="60" t="s">
        <v>112</v>
      </c>
      <c r="V43" s="50">
        <v>10</v>
      </c>
      <c r="W43" s="50">
        <v>2</v>
      </c>
      <c r="X43" s="50">
        <v>72.5</v>
      </c>
      <c r="Y43" s="53">
        <v>820</v>
      </c>
      <c r="Z43" s="96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</row>
    <row r="44" spans="1:37" ht="10.5" customHeight="1">
      <c r="A44" s="8">
        <v>29</v>
      </c>
      <c r="B44" s="60">
        <v>74</v>
      </c>
      <c r="C44" s="60">
        <v>57</v>
      </c>
      <c r="D44" s="51">
        <v>65</v>
      </c>
      <c r="E44" s="60">
        <v>-3</v>
      </c>
      <c r="F44" s="60">
        <v>67</v>
      </c>
      <c r="G44" s="51">
        <v>0</v>
      </c>
      <c r="H44" s="51">
        <v>0</v>
      </c>
      <c r="I44" s="31">
        <v>0</v>
      </c>
      <c r="J44" s="60">
        <v>0</v>
      </c>
      <c r="K44" s="60">
        <v>0</v>
      </c>
      <c r="L44" s="50">
        <v>98</v>
      </c>
      <c r="M44" s="50">
        <v>71</v>
      </c>
      <c r="N44" s="60">
        <v>3005</v>
      </c>
      <c r="O44" s="60">
        <v>2996</v>
      </c>
      <c r="P44" s="60" t="s">
        <v>10</v>
      </c>
      <c r="Q44" s="60" t="s">
        <v>10</v>
      </c>
      <c r="R44" s="60">
        <v>10</v>
      </c>
      <c r="S44" s="60" t="s">
        <v>127</v>
      </c>
      <c r="T44" s="60">
        <v>0.8</v>
      </c>
      <c r="U44" s="66" t="s">
        <v>297</v>
      </c>
      <c r="V44" s="60">
        <v>9</v>
      </c>
      <c r="W44" s="60">
        <v>10</v>
      </c>
      <c r="X44" s="62">
        <v>73.8</v>
      </c>
      <c r="Y44" s="61">
        <v>670</v>
      </c>
      <c r="Z44" s="96" t="s">
        <v>465</v>
      </c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0.5" customHeight="1">
      <c r="A45" s="8">
        <v>30</v>
      </c>
      <c r="B45" s="50">
        <v>81</v>
      </c>
      <c r="C45" s="60">
        <v>64</v>
      </c>
      <c r="D45" s="51">
        <v>73</v>
      </c>
      <c r="E45" s="60">
        <v>6</v>
      </c>
      <c r="F45" s="60">
        <v>69</v>
      </c>
      <c r="G45" s="51">
        <v>0</v>
      </c>
      <c r="H45" s="51">
        <v>8</v>
      </c>
      <c r="I45" s="66">
        <v>0</v>
      </c>
      <c r="J45" s="66">
        <v>0</v>
      </c>
      <c r="K45" s="60">
        <v>0</v>
      </c>
      <c r="L45" s="50">
        <v>99</v>
      </c>
      <c r="M45" s="50">
        <v>67</v>
      </c>
      <c r="N45" s="60">
        <v>2998</v>
      </c>
      <c r="O45" s="60">
        <v>2986</v>
      </c>
      <c r="P45" s="60">
        <v>2</v>
      </c>
      <c r="Q45" s="60">
        <v>5</v>
      </c>
      <c r="R45" s="60">
        <v>16</v>
      </c>
      <c r="S45" s="60" t="s">
        <v>297</v>
      </c>
      <c r="T45" s="62">
        <v>3</v>
      </c>
      <c r="U45" s="66" t="s">
        <v>111</v>
      </c>
      <c r="V45" s="60">
        <v>10</v>
      </c>
      <c r="W45" s="60">
        <v>4</v>
      </c>
      <c r="X45" s="62">
        <v>76.6</v>
      </c>
      <c r="Y45" s="61">
        <v>660</v>
      </c>
      <c r="Z45" s="96" t="s">
        <v>465</v>
      </c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1:37" ht="10.5" customHeight="1" thickBot="1">
      <c r="A46" s="8">
        <v>31</v>
      </c>
      <c r="B46" s="133">
        <v>85</v>
      </c>
      <c r="C46" s="68">
        <v>66</v>
      </c>
      <c r="D46" s="51">
        <v>76</v>
      </c>
      <c r="E46" s="68">
        <v>9</v>
      </c>
      <c r="F46" s="68">
        <v>77</v>
      </c>
      <c r="G46" s="69">
        <v>0</v>
      </c>
      <c r="H46" s="69">
        <v>11</v>
      </c>
      <c r="I46" s="69">
        <v>0</v>
      </c>
      <c r="J46" s="68">
        <v>0</v>
      </c>
      <c r="K46" s="68">
        <v>0</v>
      </c>
      <c r="L46" s="68">
        <v>98</v>
      </c>
      <c r="M46" s="68">
        <v>66</v>
      </c>
      <c r="N46" s="68">
        <v>2991</v>
      </c>
      <c r="O46" s="68">
        <v>2985</v>
      </c>
      <c r="P46" s="68">
        <v>6</v>
      </c>
      <c r="Q46" s="68" t="s">
        <v>10</v>
      </c>
      <c r="R46" s="68">
        <v>21</v>
      </c>
      <c r="S46" s="68" t="s">
        <v>127</v>
      </c>
      <c r="T46" s="68">
        <v>2.2</v>
      </c>
      <c r="U46" s="69" t="s">
        <v>111</v>
      </c>
      <c r="V46" s="68">
        <v>10</v>
      </c>
      <c r="W46" s="69">
        <v>5</v>
      </c>
      <c r="X46" s="70">
        <v>77.2</v>
      </c>
      <c r="Y46" s="71">
        <v>720</v>
      </c>
      <c r="Z46" s="97" t="s">
        <v>465</v>
      </c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0.5" customHeight="1">
      <c r="A47" s="9"/>
      <c r="B47" s="102">
        <f>SUM(B16:B46)</f>
        <v>2459</v>
      </c>
      <c r="C47" s="195">
        <f>SUM(C16:C46)</f>
        <v>1939</v>
      </c>
      <c r="D47" s="104"/>
      <c r="E47" s="196">
        <f>SUM(E16:E46)</f>
        <v>42</v>
      </c>
      <c r="F47" s="102">
        <f>SUM(F16:F46)</f>
        <v>2117</v>
      </c>
      <c r="G47" s="147">
        <f>SUM(G16:G46)</f>
        <v>10</v>
      </c>
      <c r="H47" s="147">
        <f>SUM(H16:H46)</f>
        <v>202</v>
      </c>
      <c r="I47" s="132">
        <f>SUM(I16:I46)</f>
        <v>3.2600000000000002</v>
      </c>
      <c r="J47" s="102">
        <v>0</v>
      </c>
      <c r="K47" s="102"/>
      <c r="L47" s="106"/>
      <c r="M47" s="102"/>
      <c r="N47" s="102"/>
      <c r="O47" s="102"/>
      <c r="P47" s="102">
        <f>SUM(P16:P46)</f>
        <v>49</v>
      </c>
      <c r="Q47" s="102">
        <f>SUM(Q16:Q46)</f>
        <v>100</v>
      </c>
      <c r="R47" s="102">
        <f>MAX(R16:R46)</f>
        <v>34</v>
      </c>
      <c r="S47" s="102" t="s">
        <v>112</v>
      </c>
      <c r="T47" s="102">
        <f>SUM(T16:T46)</f>
        <v>71.60000000000001</v>
      </c>
      <c r="U47" s="107"/>
      <c r="V47" s="102">
        <f>SUM(V16:V46)</f>
        <v>206</v>
      </c>
      <c r="W47" s="102">
        <f>SUM(W16:W46)</f>
        <v>197</v>
      </c>
      <c r="X47" s="107"/>
      <c r="Y47" s="9"/>
      <c r="Z47" s="123" t="s">
        <v>11</v>
      </c>
      <c r="AA47" s="126"/>
      <c r="AB47" s="83"/>
      <c r="AC47" s="83"/>
      <c r="AD47" s="83"/>
      <c r="AE47" s="83"/>
      <c r="AF47" s="83"/>
      <c r="AG47" s="83"/>
      <c r="AH47" s="83"/>
      <c r="AI47" s="83"/>
      <c r="AJ47" s="83"/>
      <c r="AK47" s="83"/>
    </row>
    <row r="48" spans="1:37" ht="10.5" customHeight="1">
      <c r="A48" s="10"/>
      <c r="B48" s="107">
        <f>AVERAGE(B16:B46)</f>
        <v>79.3225806451613</v>
      </c>
      <c r="C48" s="107">
        <f>AVERAGE(C16:C46)</f>
        <v>62.54838709677419</v>
      </c>
      <c r="D48" s="197"/>
      <c r="E48" s="107"/>
      <c r="F48" s="107">
        <f>AVERAGE(F16:F46)</f>
        <v>68.29032258064517</v>
      </c>
      <c r="G48" s="108"/>
      <c r="H48" s="108"/>
      <c r="I48" s="108"/>
      <c r="J48" s="108"/>
      <c r="K48" s="106"/>
      <c r="L48" s="107">
        <f aca="true" t="shared" si="0" ref="L48:Q48">AVERAGE(L16:L46)</f>
        <v>93.41935483870968</v>
      </c>
      <c r="M48" s="107">
        <f t="shared" si="0"/>
        <v>56.54838709677419</v>
      </c>
      <c r="N48" s="122">
        <f t="shared" si="0"/>
        <v>2999.3225806451615</v>
      </c>
      <c r="O48" s="122">
        <f t="shared" si="0"/>
        <v>2982.8064516129034</v>
      </c>
      <c r="P48" s="107"/>
      <c r="Q48" s="107">
        <f t="shared" si="0"/>
        <v>4.3478260869565215</v>
      </c>
      <c r="R48" s="109"/>
      <c r="S48" s="106"/>
      <c r="T48" s="107">
        <v>2.3</v>
      </c>
      <c r="U48" s="107" t="s">
        <v>99</v>
      </c>
      <c r="V48" s="107">
        <f>AVERAGE(V16:V46)</f>
        <v>6.645161290322581</v>
      </c>
      <c r="W48" s="107">
        <v>6.4</v>
      </c>
      <c r="X48" s="107">
        <v>77.4</v>
      </c>
      <c r="Y48" s="107">
        <f>AVERAGE(Y16:Y46)</f>
        <v>818.7096774193549</v>
      </c>
      <c r="Z48" s="124" t="s">
        <v>60</v>
      </c>
      <c r="AA48" s="126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2:37" ht="10.5" customHeight="1">
      <c r="B49" s="22" t="s">
        <v>61</v>
      </c>
      <c r="C49" s="20"/>
      <c r="D49" s="20"/>
      <c r="E49" s="20"/>
      <c r="F49" s="20"/>
      <c r="G49" s="20"/>
      <c r="H49" s="20"/>
      <c r="I49" s="20"/>
      <c r="K49" s="22" t="s">
        <v>64</v>
      </c>
      <c r="L49" s="22"/>
      <c r="M49" s="22"/>
      <c r="N49" s="22"/>
      <c r="O49" s="22"/>
      <c r="P49" s="22"/>
      <c r="Q49" s="22"/>
      <c r="T49" s="22" t="s">
        <v>68</v>
      </c>
      <c r="U49" s="20"/>
      <c r="V49" s="20"/>
      <c r="W49" s="20"/>
      <c r="X49" s="20"/>
      <c r="Y49" s="20"/>
      <c r="Z49" s="99"/>
      <c r="AB49" s="83"/>
      <c r="AC49" s="83"/>
      <c r="AD49" s="83"/>
      <c r="AE49" s="83"/>
      <c r="AF49" s="83"/>
      <c r="AG49" s="83"/>
      <c r="AH49" s="83"/>
      <c r="AI49" s="83"/>
      <c r="AJ49" s="83"/>
      <c r="AK49" s="83"/>
    </row>
    <row r="50" spans="2:37" ht="10.5" customHeight="1">
      <c r="B50" s="20" t="s">
        <v>138</v>
      </c>
      <c r="C50" s="20"/>
      <c r="D50" s="20"/>
      <c r="E50" s="20"/>
      <c r="F50" s="32">
        <v>70.9</v>
      </c>
      <c r="H50" s="20"/>
      <c r="I50" s="1"/>
      <c r="K50" s="20" t="s">
        <v>93</v>
      </c>
      <c r="L50" s="20"/>
      <c r="M50" s="20"/>
      <c r="N50" s="30"/>
      <c r="O50" s="110">
        <f>G47</f>
        <v>10</v>
      </c>
      <c r="P50" s="20"/>
      <c r="Q50" s="20"/>
      <c r="T50" s="20" t="s">
        <v>94</v>
      </c>
      <c r="Y50" s="40">
        <f>I47</f>
        <v>3.2600000000000002</v>
      </c>
      <c r="Z50" s="44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2:37" ht="10.5" customHeight="1">
      <c r="B51" s="20" t="s">
        <v>147</v>
      </c>
      <c r="C51" s="20"/>
      <c r="D51" s="20"/>
      <c r="E51" s="20"/>
      <c r="F51" s="20"/>
      <c r="G51" s="32">
        <v>1.2</v>
      </c>
      <c r="I51" s="41"/>
      <c r="K51" s="20" t="s">
        <v>117</v>
      </c>
      <c r="L51" s="20"/>
      <c r="M51" s="20"/>
      <c r="N51" s="20"/>
      <c r="O51" s="20"/>
      <c r="P51" s="31">
        <v>-15</v>
      </c>
      <c r="Q51" s="37"/>
      <c r="T51" s="20" t="s">
        <v>467</v>
      </c>
      <c r="AC51" s="83"/>
      <c r="AD51" s="83"/>
      <c r="AE51" s="83"/>
      <c r="AF51" s="83"/>
      <c r="AG51" s="83"/>
      <c r="AH51" s="83"/>
      <c r="AI51" s="83"/>
      <c r="AJ51" s="83"/>
      <c r="AK51" s="83"/>
    </row>
    <row r="52" spans="2:37" ht="10.5" customHeight="1">
      <c r="B52" s="20" t="s">
        <v>140</v>
      </c>
      <c r="C52" s="20"/>
      <c r="D52" s="20"/>
      <c r="E52" s="20"/>
      <c r="F52" s="31">
        <v>1.4</v>
      </c>
      <c r="H52" s="20"/>
      <c r="I52" s="1"/>
      <c r="K52" s="20" t="s">
        <v>157</v>
      </c>
      <c r="L52" s="20"/>
      <c r="M52" s="20"/>
      <c r="N52" s="20"/>
      <c r="O52" s="20"/>
      <c r="P52" s="20"/>
      <c r="Q52" s="31">
        <v>12</v>
      </c>
      <c r="R52" s="35"/>
      <c r="T52" s="20" t="s">
        <v>107</v>
      </c>
      <c r="Y52" s="40">
        <v>25.11</v>
      </c>
      <c r="Z52" s="35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2:37" ht="10.5" customHeight="1">
      <c r="B53" s="20" t="s">
        <v>62</v>
      </c>
      <c r="C53" s="20"/>
      <c r="D53" s="20"/>
      <c r="E53" s="20"/>
      <c r="F53" s="20"/>
      <c r="G53" s="32">
        <v>49.1</v>
      </c>
      <c r="H53" s="39"/>
      <c r="I53" s="33"/>
      <c r="K53" s="20" t="s">
        <v>117</v>
      </c>
      <c r="L53" s="20"/>
      <c r="M53" s="20"/>
      <c r="N53" s="20"/>
      <c r="O53" s="20"/>
      <c r="P53" s="31">
        <v>-22</v>
      </c>
      <c r="Q53" s="35"/>
      <c r="T53" s="20" t="s">
        <v>469</v>
      </c>
      <c r="AC53" s="83"/>
      <c r="AD53" s="83"/>
      <c r="AE53" s="83"/>
      <c r="AF53" s="83"/>
      <c r="AG53" s="83"/>
      <c r="AH53" s="83"/>
      <c r="AI53" s="83"/>
      <c r="AJ53" s="83"/>
      <c r="AK53" s="83"/>
    </row>
    <row r="54" spans="2:37" ht="10.5" customHeight="1">
      <c r="B54" s="20" t="s">
        <v>147</v>
      </c>
      <c r="C54" s="20"/>
      <c r="D54" s="20"/>
      <c r="E54" s="20"/>
      <c r="F54" s="20"/>
      <c r="G54" s="31">
        <v>1.9</v>
      </c>
      <c r="I54" s="41"/>
      <c r="T54" s="20" t="s">
        <v>95</v>
      </c>
      <c r="Y54" s="40">
        <f>MAX(I16:I46)</f>
        <v>0.87</v>
      </c>
      <c r="Z54" s="33" t="s">
        <v>468</v>
      </c>
      <c r="AC54" s="83"/>
      <c r="AD54" s="83"/>
      <c r="AE54" s="83"/>
      <c r="AF54" s="83"/>
      <c r="AG54" s="83"/>
      <c r="AH54" s="83"/>
      <c r="AI54" s="83"/>
      <c r="AJ54" s="83"/>
      <c r="AK54" s="83"/>
    </row>
    <row r="55" spans="2:37" ht="10.5" customHeight="1">
      <c r="B55" s="20" t="s">
        <v>79</v>
      </c>
      <c r="C55" s="20"/>
      <c r="D55" s="20"/>
      <c r="E55" s="31">
        <f>MAX(B16:B46)</f>
        <v>95</v>
      </c>
      <c r="F55" s="20" t="s">
        <v>86</v>
      </c>
      <c r="G55" s="31" t="s">
        <v>306</v>
      </c>
      <c r="I55" s="1"/>
      <c r="K55" s="22" t="s">
        <v>65</v>
      </c>
      <c r="L55" s="22"/>
      <c r="M55" s="22"/>
      <c r="N55" s="22"/>
      <c r="O55" s="22"/>
      <c r="T55" s="20" t="s">
        <v>186</v>
      </c>
      <c r="Y55" s="31">
        <v>0</v>
      </c>
      <c r="AC55" s="83"/>
      <c r="AD55" s="83"/>
      <c r="AE55" s="83"/>
      <c r="AF55" s="83"/>
      <c r="AG55" s="83"/>
      <c r="AH55" s="83"/>
      <c r="AI55" s="83"/>
      <c r="AJ55" s="83"/>
      <c r="AK55" s="83"/>
    </row>
    <row r="56" spans="2:37" ht="10.5" customHeight="1">
      <c r="B56" s="20" t="s">
        <v>80</v>
      </c>
      <c r="C56" s="20"/>
      <c r="D56" s="20"/>
      <c r="E56" s="31">
        <f>MIN(C16:C46)</f>
        <v>52</v>
      </c>
      <c r="F56" s="20" t="s">
        <v>86</v>
      </c>
      <c r="G56" s="31" t="s">
        <v>285</v>
      </c>
      <c r="I56" s="1"/>
      <c r="K56" s="20" t="s">
        <v>93</v>
      </c>
      <c r="N56" s="29"/>
      <c r="O56" s="31">
        <v>202</v>
      </c>
      <c r="T56" s="20" t="s">
        <v>187</v>
      </c>
      <c r="AC56" s="83"/>
      <c r="AD56" s="83"/>
      <c r="AE56" s="83"/>
      <c r="AF56" s="83"/>
      <c r="AG56" s="83"/>
      <c r="AH56" s="83"/>
      <c r="AI56" s="83"/>
      <c r="AJ56" s="83"/>
      <c r="AK56" s="83"/>
    </row>
    <row r="57" spans="2:37" ht="10.5" customHeight="1">
      <c r="B57" s="20"/>
      <c r="C57" s="20" t="s">
        <v>63</v>
      </c>
      <c r="D57" s="20"/>
      <c r="E57" s="20"/>
      <c r="F57" s="20"/>
      <c r="G57" s="20"/>
      <c r="H57" s="20"/>
      <c r="I57" s="1"/>
      <c r="K57" s="20" t="s">
        <v>139</v>
      </c>
      <c r="P57" s="31">
        <v>24</v>
      </c>
      <c r="T57" s="20" t="s">
        <v>134</v>
      </c>
      <c r="Y57" s="31">
        <v>0</v>
      </c>
      <c r="AC57" s="83"/>
      <c r="AD57" s="83"/>
      <c r="AE57" s="83"/>
      <c r="AF57" s="83"/>
      <c r="AG57" s="83"/>
      <c r="AH57" s="83"/>
      <c r="AI57" s="83"/>
      <c r="AJ57" s="83"/>
      <c r="AK57" s="83"/>
    </row>
    <row r="58" spans="2:37" ht="10.5" customHeight="1">
      <c r="B58" s="20" t="s">
        <v>183</v>
      </c>
      <c r="C58" s="20"/>
      <c r="D58" s="20"/>
      <c r="E58" s="20"/>
      <c r="F58" s="31">
        <f>COUNTIF(B16:B46,"&gt;=90")</f>
        <v>2</v>
      </c>
      <c r="H58" s="20"/>
      <c r="I58" s="1"/>
      <c r="K58" s="20" t="s">
        <v>156</v>
      </c>
      <c r="Q58" s="31">
        <v>678</v>
      </c>
      <c r="R58" s="35"/>
      <c r="T58" s="20" t="s">
        <v>188</v>
      </c>
      <c r="AC58" s="83"/>
      <c r="AD58" s="83"/>
      <c r="AE58" s="83"/>
      <c r="AF58" s="83"/>
      <c r="AG58" s="83"/>
      <c r="AH58" s="83"/>
      <c r="AI58" s="83"/>
      <c r="AJ58" s="83"/>
      <c r="AK58" s="83"/>
    </row>
    <row r="59" spans="2:37" ht="10.5" customHeight="1">
      <c r="B59" s="20" t="s">
        <v>141</v>
      </c>
      <c r="C59" s="20"/>
      <c r="D59" s="20"/>
      <c r="E59" s="20"/>
      <c r="F59" s="31">
        <f>COUNTIF(B16:B46,"&lt;=32")</f>
        <v>0</v>
      </c>
      <c r="H59" s="20"/>
      <c r="I59" s="1"/>
      <c r="K59" s="20" t="s">
        <v>117</v>
      </c>
      <c r="P59" s="31">
        <v>81</v>
      </c>
      <c r="T59" s="20" t="s">
        <v>95</v>
      </c>
      <c r="Y59" s="31">
        <v>0</v>
      </c>
      <c r="AC59" s="83"/>
      <c r="AD59" s="83"/>
      <c r="AE59" s="83"/>
      <c r="AF59" s="83"/>
      <c r="AG59" s="83"/>
      <c r="AH59" s="83"/>
      <c r="AI59" s="83"/>
      <c r="AJ59" s="83"/>
      <c r="AK59" s="83"/>
    </row>
    <row r="60" spans="2:37" ht="10.5" customHeight="1">
      <c r="B60" s="20" t="s">
        <v>184</v>
      </c>
      <c r="C60" s="20"/>
      <c r="D60" s="20"/>
      <c r="E60" s="20"/>
      <c r="F60" s="31">
        <f>COUNTIF(C16:C46,"&lt;=32")</f>
        <v>0</v>
      </c>
      <c r="H60" s="20"/>
      <c r="I60" s="1"/>
      <c r="T60" s="20" t="s">
        <v>189</v>
      </c>
      <c r="AC60" s="83"/>
      <c r="AD60" s="83"/>
      <c r="AE60" s="83"/>
      <c r="AF60" s="83"/>
      <c r="AG60" s="83"/>
      <c r="AH60" s="83"/>
      <c r="AI60" s="83"/>
      <c r="AJ60" s="83"/>
      <c r="AK60" s="83"/>
    </row>
    <row r="61" spans="2:37" ht="10.5" customHeight="1">
      <c r="B61" s="20" t="s">
        <v>185</v>
      </c>
      <c r="C61" s="20"/>
      <c r="D61" s="20"/>
      <c r="E61" s="20"/>
      <c r="F61" s="31">
        <f>COUNTIF(C16:C46,"&lt;=0")</f>
        <v>0</v>
      </c>
      <c r="H61" s="20"/>
      <c r="I61" s="1"/>
      <c r="K61" s="22" t="s">
        <v>66</v>
      </c>
      <c r="L61" s="21"/>
      <c r="M61" s="21"/>
      <c r="N61" s="21"/>
      <c r="O61" s="21"/>
      <c r="T61" s="20" t="s">
        <v>96</v>
      </c>
      <c r="Y61" s="31" t="s">
        <v>76</v>
      </c>
      <c r="AC61" s="83"/>
      <c r="AD61" s="83"/>
      <c r="AE61" s="83"/>
      <c r="AF61" s="83"/>
      <c r="AG61" s="83"/>
      <c r="AH61" s="83"/>
      <c r="AI61" s="83"/>
      <c r="AJ61" s="83"/>
      <c r="AK61" s="83"/>
    </row>
    <row r="62" spans="11:37" ht="10.5" customHeight="1">
      <c r="K62" s="20" t="s">
        <v>145</v>
      </c>
      <c r="O62" s="40">
        <v>29.91</v>
      </c>
      <c r="P62" s="201"/>
      <c r="Q62" s="201"/>
      <c r="V62" s="20" t="s">
        <v>97</v>
      </c>
      <c r="W62" s="20"/>
      <c r="X62" s="20"/>
      <c r="Y62" s="31" t="s">
        <v>76</v>
      </c>
      <c r="AC62" s="83"/>
      <c r="AD62" s="83"/>
      <c r="AE62" s="83"/>
      <c r="AF62" s="83"/>
      <c r="AG62" s="83"/>
      <c r="AH62" s="83"/>
      <c r="AI62" s="83"/>
      <c r="AJ62" s="83"/>
      <c r="AK62" s="83"/>
    </row>
    <row r="63" spans="2:37" ht="9.75" customHeight="1">
      <c r="B63" s="22" t="s">
        <v>74</v>
      </c>
      <c r="C63" s="21"/>
      <c r="D63" s="21"/>
      <c r="E63" s="21"/>
      <c r="K63" s="20" t="s">
        <v>150</v>
      </c>
      <c r="P63" s="32">
        <v>-0.9</v>
      </c>
      <c r="Q63" s="27"/>
      <c r="V63" s="20" t="s">
        <v>98</v>
      </c>
      <c r="W63" s="20"/>
      <c r="X63" s="20"/>
      <c r="Y63" s="31" t="s">
        <v>76</v>
      </c>
      <c r="AC63" s="83"/>
      <c r="AD63" s="83"/>
      <c r="AE63" s="83"/>
      <c r="AF63" s="83"/>
      <c r="AG63" s="83"/>
      <c r="AH63" s="83"/>
      <c r="AI63" s="83"/>
      <c r="AJ63" s="83"/>
      <c r="AK63" s="83"/>
    </row>
    <row r="64" spans="2:37" ht="9.75" customHeight="1">
      <c r="B64" s="20" t="s">
        <v>138</v>
      </c>
      <c r="F64" s="32">
        <v>2.3</v>
      </c>
      <c r="K64" s="20" t="s">
        <v>79</v>
      </c>
      <c r="M64" s="40">
        <f>MAX(N16:N46)/100</f>
        <v>30.18</v>
      </c>
      <c r="N64" s="20" t="s">
        <v>86</v>
      </c>
      <c r="O64" s="31" t="s">
        <v>466</v>
      </c>
      <c r="P64" s="27"/>
      <c r="Q64" s="27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2:37" ht="9.75" customHeight="1">
      <c r="B65" s="20" t="s">
        <v>92</v>
      </c>
      <c r="G65" s="33" t="s">
        <v>99</v>
      </c>
      <c r="H65" s="33"/>
      <c r="I65" s="28"/>
      <c r="K65" s="20" t="s">
        <v>80</v>
      </c>
      <c r="M65" s="40">
        <f>MIN(O16:O46)/100</f>
        <v>29.43</v>
      </c>
      <c r="N65" s="20" t="s">
        <v>86</v>
      </c>
      <c r="O65" s="31" t="s">
        <v>322</v>
      </c>
      <c r="P65" s="27"/>
      <c r="T65" s="22" t="s">
        <v>103</v>
      </c>
      <c r="U65" s="22"/>
      <c r="V65" s="22"/>
      <c r="W65" s="22"/>
      <c r="X65" s="22"/>
      <c r="Y65" s="45"/>
      <c r="Z65" s="45"/>
      <c r="AC65" s="83"/>
      <c r="AD65" s="83"/>
      <c r="AE65" s="83"/>
      <c r="AF65" s="83"/>
      <c r="AG65" s="83"/>
      <c r="AH65" s="83"/>
      <c r="AI65" s="83"/>
      <c r="AJ65" s="83"/>
      <c r="AK65" s="83"/>
    </row>
    <row r="66" spans="2:37" ht="9.75" customHeight="1">
      <c r="B66" s="20" t="s">
        <v>85</v>
      </c>
      <c r="F66" s="31">
        <v>34</v>
      </c>
      <c r="G66" s="20" t="s">
        <v>67</v>
      </c>
      <c r="H66" s="33" t="s">
        <v>423</v>
      </c>
      <c r="T66" s="20" t="s">
        <v>104</v>
      </c>
      <c r="U66" s="20"/>
      <c r="V66" s="20"/>
      <c r="W66" s="20"/>
      <c r="X66" s="20"/>
      <c r="Y66" s="31">
        <v>819</v>
      </c>
      <c r="AC66" s="83"/>
      <c r="AD66" s="83"/>
      <c r="AE66" s="83"/>
      <c r="AF66" s="83"/>
      <c r="AG66" s="83"/>
      <c r="AH66" s="83"/>
      <c r="AI66" s="83"/>
      <c r="AJ66" s="83"/>
      <c r="AK66" s="83"/>
    </row>
    <row r="67" spans="2:37" ht="9.75" customHeight="1">
      <c r="B67" s="20" t="s">
        <v>88</v>
      </c>
      <c r="F67" s="31" t="s">
        <v>112</v>
      </c>
      <c r="G67" s="35"/>
      <c r="T67" s="20" t="s">
        <v>105</v>
      </c>
      <c r="W67" s="31">
        <v>1170</v>
      </c>
      <c r="X67" s="46" t="s">
        <v>67</v>
      </c>
      <c r="Y67" s="31" t="s">
        <v>307</v>
      </c>
      <c r="AC67" s="83"/>
      <c r="AD67" s="83"/>
      <c r="AE67" s="83"/>
      <c r="AF67" s="83"/>
      <c r="AG67" s="83"/>
      <c r="AH67" s="83"/>
      <c r="AI67" s="83"/>
      <c r="AJ67" s="83"/>
      <c r="AK67" s="83"/>
    </row>
    <row r="68" spans="26:37" ht="12.75">
      <c r="Z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2:37" ht="12.75">
      <c r="B69" s="165" t="s">
        <v>458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"/>
      <c r="Q69" s="1"/>
      <c r="R69" s="1"/>
      <c r="Z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</row>
    <row r="70" spans="2:37" ht="12.75"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"/>
      <c r="Q70" s="1"/>
      <c r="R70" s="1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2:37" ht="12.75"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24"/>
      <c r="T71" s="24"/>
      <c r="AB71" s="83"/>
      <c r="AC71" s="83"/>
      <c r="AD71" s="83"/>
      <c r="AE71" s="83"/>
      <c r="AF71" s="83"/>
      <c r="AG71" s="83"/>
      <c r="AH71" s="83"/>
      <c r="AI71" s="83"/>
      <c r="AJ71" s="83"/>
      <c r="AK71" s="83"/>
    </row>
    <row r="72" spans="2:37" ht="12.75">
      <c r="B72" s="165"/>
      <c r="C72" s="1"/>
      <c r="D72" s="1"/>
      <c r="E72" s="1"/>
      <c r="F72" s="1"/>
      <c r="G72" s="1"/>
      <c r="H72" s="1"/>
      <c r="I72" s="1"/>
      <c r="J72" s="1"/>
      <c r="K72" s="1"/>
      <c r="L72" s="1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</sheetData>
  <sheetProtection/>
  <mergeCells count="1">
    <mergeCell ref="P62:Q62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72"/>
  <sheetViews>
    <sheetView zoomScalePageLayoutView="0" workbookViewId="0" topLeftCell="A10">
      <selection activeCell="T53" sqref="T53"/>
    </sheetView>
  </sheetViews>
  <sheetFormatPr defaultColWidth="9.140625" defaultRowHeight="12.75"/>
  <cols>
    <col min="1" max="1" width="2.7109375" style="0" customWidth="1"/>
    <col min="2" max="3" width="3.28125" style="0" customWidth="1"/>
    <col min="4" max="4" width="3.7109375" style="0" customWidth="1"/>
    <col min="5" max="5" width="3.8515625" style="0" customWidth="1"/>
    <col min="6" max="6" width="4.140625" style="0" customWidth="1"/>
    <col min="7" max="7" width="3.57421875" style="0" customWidth="1"/>
    <col min="8" max="8" width="3.00390625" style="0" customWidth="1"/>
    <col min="9" max="9" width="4.28125" style="0" customWidth="1"/>
    <col min="10" max="10" width="4.140625" style="0" customWidth="1"/>
    <col min="11" max="11" width="4.8515625" style="0" customWidth="1"/>
    <col min="12" max="12" width="3.28125" style="0" customWidth="1"/>
    <col min="13" max="13" width="4.140625" style="0" customWidth="1"/>
    <col min="14" max="14" width="4.421875" style="0" customWidth="1"/>
    <col min="15" max="15" width="4.8515625" style="0" customWidth="1"/>
    <col min="16" max="16" width="3.140625" style="0" customWidth="1"/>
    <col min="17" max="17" width="3.421875" style="0" customWidth="1"/>
    <col min="18" max="18" width="3.8515625" style="0" customWidth="1"/>
    <col min="19" max="19" width="3.7109375" style="0" customWidth="1"/>
    <col min="20" max="20" width="3.140625" style="0" customWidth="1"/>
    <col min="21" max="21" width="3.7109375" style="0" customWidth="1"/>
    <col min="22" max="22" width="2.57421875" style="0" customWidth="1"/>
    <col min="23" max="23" width="3.8515625" style="0" customWidth="1"/>
    <col min="24" max="24" width="4.00390625" style="0" customWidth="1"/>
    <col min="25" max="25" width="3.8515625" style="0" customWidth="1"/>
    <col min="26" max="26" width="12.00390625" style="0" customWidth="1"/>
    <col min="27" max="27" width="9.140625" style="0" hidden="1" customWidth="1"/>
  </cols>
  <sheetData>
    <row r="2" spans="1:26" ht="10.5" customHeight="1">
      <c r="A2" s="20" t="s">
        <v>69</v>
      </c>
      <c r="B2" s="20"/>
      <c r="C2" s="20"/>
      <c r="D2" s="20"/>
      <c r="E2" s="20"/>
      <c r="F2" s="20"/>
      <c r="G2" s="20"/>
      <c r="H2" s="20"/>
      <c r="U2" s="20" t="s">
        <v>71</v>
      </c>
      <c r="V2" s="20"/>
      <c r="W2" s="20"/>
      <c r="X2" s="20"/>
      <c r="Y2" s="20"/>
      <c r="Z2" s="20"/>
    </row>
    <row r="3" spans="1:26" ht="10.5" customHeight="1">
      <c r="A3" s="20" t="s">
        <v>53</v>
      </c>
      <c r="B3" s="20"/>
      <c r="C3" s="20"/>
      <c r="D3" s="20"/>
      <c r="E3" s="20"/>
      <c r="F3" s="20"/>
      <c r="G3" s="20"/>
      <c r="H3" s="20"/>
      <c r="U3" s="20" t="s">
        <v>72</v>
      </c>
      <c r="V3" s="20"/>
      <c r="W3" s="20"/>
      <c r="X3" s="20"/>
      <c r="Y3" s="20"/>
      <c r="Z3" s="20"/>
    </row>
    <row r="4" spans="1:26" ht="10.5" customHeight="1">
      <c r="A4" s="20" t="s">
        <v>87</v>
      </c>
      <c r="B4" s="20"/>
      <c r="C4" s="20"/>
      <c r="D4" s="20"/>
      <c r="E4" s="20"/>
      <c r="F4" s="20"/>
      <c r="G4" s="20"/>
      <c r="H4" s="20"/>
      <c r="U4" s="20" t="s">
        <v>73</v>
      </c>
      <c r="V4" s="20"/>
      <c r="W4" s="20"/>
      <c r="X4" s="20"/>
      <c r="Y4" s="20"/>
      <c r="Z4" s="20"/>
    </row>
    <row r="5" spans="1:26" ht="10.5" customHeight="1">
      <c r="A5" s="20" t="s">
        <v>54</v>
      </c>
      <c r="B5" s="20"/>
      <c r="C5" s="20"/>
      <c r="D5" s="20"/>
      <c r="E5" s="20"/>
      <c r="F5" s="20"/>
      <c r="G5" s="20"/>
      <c r="H5" s="20"/>
      <c r="K5" s="47"/>
      <c r="L5" s="23" t="s">
        <v>470</v>
      </c>
      <c r="M5" s="24"/>
      <c r="N5" s="24"/>
      <c r="O5" s="24"/>
      <c r="P5" s="24"/>
      <c r="U5" s="20"/>
      <c r="V5" s="20"/>
      <c r="W5" s="20" t="s">
        <v>223</v>
      </c>
      <c r="X5" s="20"/>
      <c r="Y5" s="20"/>
      <c r="Z5" s="20"/>
    </row>
    <row r="6" spans="1:26" ht="10.5" customHeight="1">
      <c r="A6" s="20" t="s">
        <v>55</v>
      </c>
      <c r="B6" s="20"/>
      <c r="C6" s="20"/>
      <c r="D6" s="20"/>
      <c r="E6" s="20"/>
      <c r="F6" s="20"/>
      <c r="G6" s="20"/>
      <c r="H6" s="20"/>
      <c r="U6" s="20"/>
      <c r="V6" s="20"/>
      <c r="W6" s="20"/>
      <c r="X6" s="20"/>
      <c r="Y6" s="20"/>
      <c r="Z6" s="20"/>
    </row>
    <row r="7" spans="11:26" ht="12.75">
      <c r="K7" s="1" t="s">
        <v>59</v>
      </c>
      <c r="L7" s="1"/>
      <c r="M7" s="1"/>
      <c r="N7" s="1"/>
      <c r="O7" s="1"/>
      <c r="P7" s="1"/>
      <c r="Q7" s="1"/>
      <c r="T7" s="1"/>
      <c r="V7" s="20"/>
      <c r="W7" s="20"/>
      <c r="X7" s="20"/>
      <c r="Y7" s="118"/>
      <c r="Z7" s="20"/>
    </row>
    <row r="9" spans="11:19" ht="12.75">
      <c r="K9" s="24" t="s">
        <v>58</v>
      </c>
      <c r="L9" s="24"/>
      <c r="M9" s="24"/>
      <c r="N9" s="24"/>
      <c r="O9" s="24"/>
      <c r="P9" s="24"/>
      <c r="Q9" s="25"/>
      <c r="R9" s="25"/>
      <c r="S9" s="25"/>
    </row>
    <row r="10" spans="1:27" ht="10.5" customHeight="1">
      <c r="A10" s="5"/>
      <c r="B10" s="6"/>
      <c r="C10" s="18" t="s">
        <v>50</v>
      </c>
      <c r="D10" s="18"/>
      <c r="E10" s="18"/>
      <c r="F10" s="19"/>
      <c r="G10" s="19"/>
      <c r="H10" s="19"/>
      <c r="I10" s="18" t="s">
        <v>52</v>
      </c>
      <c r="J10" s="18"/>
      <c r="K10" s="18"/>
      <c r="L10" s="19"/>
      <c r="M10" s="19"/>
      <c r="N10" s="19"/>
      <c r="O10" s="19"/>
      <c r="P10" s="19"/>
      <c r="Q10" s="18" t="s">
        <v>51</v>
      </c>
      <c r="R10" s="18"/>
      <c r="S10" s="18"/>
      <c r="T10" s="19"/>
      <c r="U10" s="6"/>
      <c r="V10" s="6"/>
      <c r="W10" s="6"/>
      <c r="X10" s="6"/>
      <c r="Y10" s="6"/>
      <c r="Z10" s="9"/>
      <c r="AA10" s="7"/>
    </row>
    <row r="11" spans="1:27" ht="10.5" customHeight="1">
      <c r="A11" s="11" t="s">
        <v>9</v>
      </c>
      <c r="B11" s="12" t="s">
        <v>20</v>
      </c>
      <c r="C11" s="12" t="s">
        <v>20</v>
      </c>
      <c r="D11" s="12" t="s">
        <v>17</v>
      </c>
      <c r="E11" s="12" t="s">
        <v>3</v>
      </c>
      <c r="F11" s="12" t="s">
        <v>5</v>
      </c>
      <c r="G11" s="12" t="s">
        <v>8</v>
      </c>
      <c r="H11" s="12" t="s">
        <v>10</v>
      </c>
      <c r="I11" s="12" t="s">
        <v>11</v>
      </c>
      <c r="J11" s="12" t="s">
        <v>13</v>
      </c>
      <c r="K11" s="12" t="s">
        <v>13</v>
      </c>
      <c r="L11" s="12" t="s">
        <v>0</v>
      </c>
      <c r="M11" s="12" t="s">
        <v>1</v>
      </c>
      <c r="N11" s="12" t="s">
        <v>0</v>
      </c>
      <c r="O11" s="12" t="s">
        <v>1</v>
      </c>
      <c r="P11" s="12"/>
      <c r="Q11" s="12"/>
      <c r="R11" s="12" t="s">
        <v>0</v>
      </c>
      <c r="S11" s="12" t="s">
        <v>40</v>
      </c>
      <c r="T11" s="12" t="s">
        <v>2</v>
      </c>
      <c r="U11" s="12" t="s">
        <v>41</v>
      </c>
      <c r="V11" s="12" t="s">
        <v>42</v>
      </c>
      <c r="W11" s="12" t="s">
        <v>42</v>
      </c>
      <c r="X11" s="12" t="s">
        <v>46</v>
      </c>
      <c r="Y11" s="12" t="s">
        <v>100</v>
      </c>
      <c r="Z11" s="92" t="s">
        <v>70</v>
      </c>
      <c r="AA11" s="13"/>
    </row>
    <row r="12" spans="1:27" ht="10.5" customHeight="1">
      <c r="A12" s="14" t="s">
        <v>17</v>
      </c>
      <c r="B12" s="12" t="s">
        <v>17</v>
      </c>
      <c r="C12" s="12" t="s">
        <v>22</v>
      </c>
      <c r="D12" s="12" t="s">
        <v>56</v>
      </c>
      <c r="E12" s="12" t="s">
        <v>25</v>
      </c>
      <c r="F12" s="12" t="s">
        <v>6</v>
      </c>
      <c r="G12" s="12" t="s">
        <v>9</v>
      </c>
      <c r="H12" s="12" t="s">
        <v>9</v>
      </c>
      <c r="I12" s="12" t="s">
        <v>12</v>
      </c>
      <c r="J12" s="12" t="s">
        <v>14</v>
      </c>
      <c r="K12" s="12" t="s">
        <v>15</v>
      </c>
      <c r="L12" s="12" t="s">
        <v>29</v>
      </c>
      <c r="M12" s="12" t="s">
        <v>29</v>
      </c>
      <c r="N12" s="12" t="s">
        <v>33</v>
      </c>
      <c r="O12" s="12" t="s">
        <v>33</v>
      </c>
      <c r="P12" s="12" t="s">
        <v>5</v>
      </c>
      <c r="Q12" s="12" t="s">
        <v>5</v>
      </c>
      <c r="R12" s="12" t="s">
        <v>38</v>
      </c>
      <c r="S12" s="12"/>
      <c r="T12" s="12" t="s">
        <v>38</v>
      </c>
      <c r="U12" s="12" t="s">
        <v>40</v>
      </c>
      <c r="V12" s="12" t="s">
        <v>43</v>
      </c>
      <c r="W12" s="12" t="s">
        <v>43</v>
      </c>
      <c r="X12" s="12" t="s">
        <v>47</v>
      </c>
      <c r="Y12" s="12" t="s">
        <v>101</v>
      </c>
      <c r="Z12" s="93"/>
      <c r="AA12" s="13"/>
    </row>
    <row r="13" spans="1:27" ht="10.5" customHeight="1">
      <c r="A13" s="14" t="s">
        <v>18</v>
      </c>
      <c r="B13" s="12" t="s">
        <v>21</v>
      </c>
      <c r="C13" s="12" t="s">
        <v>23</v>
      </c>
      <c r="D13" s="12" t="s">
        <v>57</v>
      </c>
      <c r="E13" s="12" t="s">
        <v>4</v>
      </c>
      <c r="F13" s="12" t="s">
        <v>7</v>
      </c>
      <c r="G13" s="12" t="s">
        <v>9</v>
      </c>
      <c r="H13" s="12" t="s">
        <v>9</v>
      </c>
      <c r="I13" s="12" t="s">
        <v>26</v>
      </c>
      <c r="J13" s="12" t="s">
        <v>15</v>
      </c>
      <c r="K13" s="12" t="s">
        <v>27</v>
      </c>
      <c r="L13" s="12" t="s">
        <v>30</v>
      </c>
      <c r="M13" s="12" t="s">
        <v>30</v>
      </c>
      <c r="N13" s="12" t="s">
        <v>34</v>
      </c>
      <c r="O13" s="12" t="s">
        <v>34</v>
      </c>
      <c r="P13" s="12" t="s">
        <v>36</v>
      </c>
      <c r="Q13" s="12" t="s">
        <v>37</v>
      </c>
      <c r="R13" s="12" t="s">
        <v>39</v>
      </c>
      <c r="S13" s="12"/>
      <c r="T13" s="12" t="s">
        <v>39</v>
      </c>
      <c r="V13" s="12" t="s">
        <v>44</v>
      </c>
      <c r="W13" s="12" t="s">
        <v>45</v>
      </c>
      <c r="X13" s="12" t="s">
        <v>48</v>
      </c>
      <c r="Y13" s="12" t="s">
        <v>0</v>
      </c>
      <c r="Z13" s="93"/>
      <c r="AA13" s="13"/>
    </row>
    <row r="14" spans="1:27" ht="10.5" customHeight="1">
      <c r="A14" s="14" t="s">
        <v>19</v>
      </c>
      <c r="B14" s="12" t="s">
        <v>24</v>
      </c>
      <c r="C14" s="12" t="s">
        <v>24</v>
      </c>
      <c r="D14" s="12"/>
      <c r="E14" s="12"/>
      <c r="F14" s="12" t="s">
        <v>24</v>
      </c>
      <c r="G14" s="12"/>
      <c r="H14" s="12"/>
      <c r="I14" s="12"/>
      <c r="J14" s="12" t="s">
        <v>16</v>
      </c>
      <c r="K14" s="12" t="s">
        <v>155</v>
      </c>
      <c r="L14" s="12" t="s">
        <v>31</v>
      </c>
      <c r="M14" s="12" t="s">
        <v>31</v>
      </c>
      <c r="N14" s="12" t="s">
        <v>35</v>
      </c>
      <c r="O14" s="12" t="s">
        <v>35</v>
      </c>
      <c r="P14" s="12"/>
      <c r="Q14" s="12"/>
      <c r="R14" s="12"/>
      <c r="S14" s="12"/>
      <c r="U14" s="12"/>
      <c r="V14" s="12" t="s">
        <v>32</v>
      </c>
      <c r="W14" s="12" t="s">
        <v>32</v>
      </c>
      <c r="X14" s="12" t="s">
        <v>49</v>
      </c>
      <c r="Y14" s="12" t="s">
        <v>102</v>
      </c>
      <c r="Z14" s="93"/>
      <c r="AA14" s="13"/>
    </row>
    <row r="15" spans="1:27" ht="10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 t="s">
        <v>16</v>
      </c>
      <c r="L15" s="16" t="s">
        <v>32</v>
      </c>
      <c r="M15" s="16" t="s">
        <v>32</v>
      </c>
      <c r="N15" s="16"/>
      <c r="O15" s="38"/>
      <c r="P15" s="16"/>
      <c r="Q15" s="16"/>
      <c r="R15" s="16"/>
      <c r="S15" s="16"/>
      <c r="T15" s="38"/>
      <c r="U15" s="16"/>
      <c r="V15" s="16"/>
      <c r="W15" s="16"/>
      <c r="X15" s="16" t="s">
        <v>24</v>
      </c>
      <c r="Y15" s="16"/>
      <c r="Z15" s="15"/>
      <c r="AA15" s="17"/>
    </row>
    <row r="16" spans="1:27" ht="10.5" customHeight="1">
      <c r="A16" s="8">
        <v>1</v>
      </c>
      <c r="B16" s="50">
        <v>86</v>
      </c>
      <c r="C16" s="50">
        <v>71</v>
      </c>
      <c r="D16" s="51">
        <v>79</v>
      </c>
      <c r="E16" s="51">
        <v>12</v>
      </c>
      <c r="F16" s="50">
        <v>79</v>
      </c>
      <c r="G16" s="51">
        <v>0</v>
      </c>
      <c r="H16" s="51">
        <v>14</v>
      </c>
      <c r="I16" s="51">
        <v>0</v>
      </c>
      <c r="J16" s="50">
        <v>0</v>
      </c>
      <c r="K16" s="50">
        <v>0</v>
      </c>
      <c r="L16" s="50">
        <v>94</v>
      </c>
      <c r="M16" s="50">
        <v>66</v>
      </c>
      <c r="N16" s="50">
        <v>2993</v>
      </c>
      <c r="O16" s="50">
        <v>2986</v>
      </c>
      <c r="P16" s="50" t="s">
        <v>10</v>
      </c>
      <c r="Q16" s="50" t="s">
        <v>10</v>
      </c>
      <c r="R16" s="50">
        <v>10</v>
      </c>
      <c r="S16" s="50" t="s">
        <v>112</v>
      </c>
      <c r="T16" s="54">
        <v>0.9</v>
      </c>
      <c r="U16" s="53" t="s">
        <v>112</v>
      </c>
      <c r="V16" s="50">
        <v>9</v>
      </c>
      <c r="W16" s="50">
        <v>10</v>
      </c>
      <c r="X16" s="54">
        <v>79.5</v>
      </c>
      <c r="Y16" s="53">
        <v>830</v>
      </c>
      <c r="Z16" s="173" t="s">
        <v>472</v>
      </c>
      <c r="AA16" s="3"/>
    </row>
    <row r="17" spans="1:27" ht="10.5" customHeight="1">
      <c r="A17" s="8">
        <v>2</v>
      </c>
      <c r="B17" s="55">
        <v>79</v>
      </c>
      <c r="C17" s="50">
        <v>70</v>
      </c>
      <c r="D17" s="51">
        <v>75</v>
      </c>
      <c r="E17" s="51">
        <v>7</v>
      </c>
      <c r="F17" s="50">
        <v>70</v>
      </c>
      <c r="G17" s="51">
        <v>0</v>
      </c>
      <c r="H17" s="51">
        <v>10</v>
      </c>
      <c r="I17" s="53">
        <v>0.34</v>
      </c>
      <c r="J17" s="50">
        <v>0</v>
      </c>
      <c r="K17" s="50">
        <v>0</v>
      </c>
      <c r="L17" s="50">
        <v>98</v>
      </c>
      <c r="M17" s="50">
        <v>86</v>
      </c>
      <c r="N17" s="50">
        <v>2996</v>
      </c>
      <c r="O17" s="50">
        <v>2983</v>
      </c>
      <c r="P17" s="50" t="s">
        <v>10</v>
      </c>
      <c r="Q17" s="50">
        <v>2</v>
      </c>
      <c r="R17" s="50">
        <v>17</v>
      </c>
      <c r="S17" s="50" t="s">
        <v>304</v>
      </c>
      <c r="T17" s="54">
        <v>2</v>
      </c>
      <c r="U17" s="53" t="s">
        <v>113</v>
      </c>
      <c r="V17" s="50">
        <v>10</v>
      </c>
      <c r="W17" s="50">
        <v>5</v>
      </c>
      <c r="X17" s="49">
        <v>76.6</v>
      </c>
      <c r="Y17" s="48">
        <v>390</v>
      </c>
      <c r="Z17" s="96" t="s">
        <v>471</v>
      </c>
      <c r="AA17" s="3"/>
    </row>
    <row r="18" spans="1:27" ht="10.5" customHeight="1">
      <c r="A18" s="8">
        <v>3</v>
      </c>
      <c r="B18" s="50">
        <v>85</v>
      </c>
      <c r="C18" s="50">
        <v>68</v>
      </c>
      <c r="D18" s="51">
        <v>77</v>
      </c>
      <c r="E18" s="51">
        <v>10</v>
      </c>
      <c r="F18" s="50">
        <v>74</v>
      </c>
      <c r="G18" s="51">
        <v>0</v>
      </c>
      <c r="H18" s="51">
        <v>12</v>
      </c>
      <c r="I18" s="51">
        <v>0</v>
      </c>
      <c r="J18" s="50">
        <v>0</v>
      </c>
      <c r="K18" s="50">
        <v>0</v>
      </c>
      <c r="L18" s="50">
        <v>99</v>
      </c>
      <c r="M18" s="50">
        <v>71</v>
      </c>
      <c r="N18" s="50">
        <v>2992</v>
      </c>
      <c r="O18" s="50">
        <v>2984</v>
      </c>
      <c r="P18" s="50">
        <v>1</v>
      </c>
      <c r="Q18" s="50" t="s">
        <v>10</v>
      </c>
      <c r="R18" s="50">
        <v>17</v>
      </c>
      <c r="S18" s="50" t="s">
        <v>113</v>
      </c>
      <c r="T18" s="54">
        <v>2.4</v>
      </c>
      <c r="U18" s="53" t="s">
        <v>304</v>
      </c>
      <c r="V18" s="50">
        <v>7</v>
      </c>
      <c r="W18" s="31">
        <v>0</v>
      </c>
      <c r="X18" s="54">
        <v>79.2</v>
      </c>
      <c r="Y18" s="53">
        <v>860</v>
      </c>
      <c r="Z18" s="96" t="s">
        <v>473</v>
      </c>
      <c r="AA18" s="3"/>
    </row>
    <row r="19" spans="1:27" ht="10.5" customHeight="1">
      <c r="A19" s="8">
        <v>4</v>
      </c>
      <c r="B19" s="182">
        <v>89</v>
      </c>
      <c r="C19" s="50">
        <v>70</v>
      </c>
      <c r="D19" s="51">
        <v>80</v>
      </c>
      <c r="E19" s="51">
        <v>14</v>
      </c>
      <c r="F19" s="50">
        <v>79</v>
      </c>
      <c r="G19" s="51">
        <v>0</v>
      </c>
      <c r="H19" s="51">
        <v>15</v>
      </c>
      <c r="I19" s="50">
        <v>0</v>
      </c>
      <c r="J19" s="50">
        <v>0</v>
      </c>
      <c r="K19" s="50">
        <v>0</v>
      </c>
      <c r="L19" s="50">
        <v>93</v>
      </c>
      <c r="M19" s="50">
        <v>64</v>
      </c>
      <c r="N19" s="50">
        <v>2997</v>
      </c>
      <c r="O19" s="50">
        <v>2988</v>
      </c>
      <c r="P19" s="50">
        <v>4</v>
      </c>
      <c r="Q19" s="50">
        <v>5</v>
      </c>
      <c r="R19" s="50">
        <v>23</v>
      </c>
      <c r="S19" s="50" t="s">
        <v>127</v>
      </c>
      <c r="T19" s="53">
        <v>3.8</v>
      </c>
      <c r="U19" s="56" t="s">
        <v>127</v>
      </c>
      <c r="V19" s="50">
        <v>3</v>
      </c>
      <c r="W19" s="50">
        <v>9</v>
      </c>
      <c r="X19" s="54">
        <v>80.6</v>
      </c>
      <c r="Y19" s="53">
        <v>810</v>
      </c>
      <c r="Z19" s="96" t="s">
        <v>474</v>
      </c>
      <c r="AA19" s="3"/>
    </row>
    <row r="20" spans="1:27" ht="10.5" customHeight="1">
      <c r="A20" s="8">
        <v>5</v>
      </c>
      <c r="B20" s="183">
        <v>89</v>
      </c>
      <c r="C20" s="50">
        <v>76</v>
      </c>
      <c r="D20" s="51">
        <v>83</v>
      </c>
      <c r="E20" s="51">
        <v>17</v>
      </c>
      <c r="F20" s="50">
        <v>82</v>
      </c>
      <c r="G20" s="51">
        <v>0</v>
      </c>
      <c r="H20" s="51">
        <v>18</v>
      </c>
      <c r="I20" s="50" t="s">
        <v>18</v>
      </c>
      <c r="J20" s="50">
        <v>0</v>
      </c>
      <c r="K20" s="50">
        <v>0</v>
      </c>
      <c r="L20" s="50">
        <v>90</v>
      </c>
      <c r="M20" s="50">
        <v>63</v>
      </c>
      <c r="N20" s="50">
        <v>2995</v>
      </c>
      <c r="O20" s="50">
        <v>2984</v>
      </c>
      <c r="P20" s="50">
        <v>2</v>
      </c>
      <c r="Q20" s="50">
        <v>7</v>
      </c>
      <c r="R20" s="50">
        <v>21</v>
      </c>
      <c r="S20" s="50" t="s">
        <v>127</v>
      </c>
      <c r="T20" s="50">
        <v>4.3</v>
      </c>
      <c r="U20" s="53" t="s">
        <v>297</v>
      </c>
      <c r="V20" s="50">
        <v>10</v>
      </c>
      <c r="W20" s="50">
        <v>8</v>
      </c>
      <c r="X20" s="57">
        <v>81.5</v>
      </c>
      <c r="Y20" s="58">
        <v>820</v>
      </c>
      <c r="Z20" s="96" t="s">
        <v>475</v>
      </c>
      <c r="AA20" s="3"/>
    </row>
    <row r="21" spans="1:27" ht="10.5" customHeight="1">
      <c r="A21" s="8">
        <v>6</v>
      </c>
      <c r="B21" s="50">
        <v>84</v>
      </c>
      <c r="C21" s="50">
        <v>73</v>
      </c>
      <c r="D21" s="51">
        <v>79</v>
      </c>
      <c r="E21" s="51">
        <v>13</v>
      </c>
      <c r="F21" s="50">
        <v>74</v>
      </c>
      <c r="G21" s="51">
        <v>0</v>
      </c>
      <c r="H21" s="51">
        <v>14</v>
      </c>
      <c r="I21" s="111">
        <v>0.7</v>
      </c>
      <c r="J21" s="50">
        <v>0</v>
      </c>
      <c r="K21" s="50">
        <v>0</v>
      </c>
      <c r="L21" s="50">
        <v>97</v>
      </c>
      <c r="M21" s="50">
        <v>76</v>
      </c>
      <c r="N21" s="50">
        <v>2986</v>
      </c>
      <c r="O21" s="50">
        <v>2975</v>
      </c>
      <c r="P21" s="50">
        <v>5</v>
      </c>
      <c r="Q21" s="50">
        <v>9</v>
      </c>
      <c r="R21" s="50">
        <v>23</v>
      </c>
      <c r="S21" s="50" t="s">
        <v>112</v>
      </c>
      <c r="T21" s="50">
        <v>3.3</v>
      </c>
      <c r="U21" s="53" t="s">
        <v>300</v>
      </c>
      <c r="V21" s="50">
        <v>10</v>
      </c>
      <c r="W21" s="50">
        <v>10</v>
      </c>
      <c r="X21" s="54">
        <v>79.7</v>
      </c>
      <c r="Y21" s="53">
        <v>800</v>
      </c>
      <c r="Z21" s="96" t="s">
        <v>476</v>
      </c>
      <c r="AA21" s="3"/>
    </row>
    <row r="22" spans="1:27" ht="10.5" customHeight="1">
      <c r="A22" s="8">
        <v>7</v>
      </c>
      <c r="B22" s="50">
        <v>82</v>
      </c>
      <c r="C22" s="50">
        <v>68</v>
      </c>
      <c r="D22" s="51">
        <v>75</v>
      </c>
      <c r="E22" s="51">
        <v>9</v>
      </c>
      <c r="F22" s="50">
        <v>71</v>
      </c>
      <c r="G22" s="51">
        <v>0</v>
      </c>
      <c r="H22" s="51">
        <v>10</v>
      </c>
      <c r="I22" s="50">
        <v>0</v>
      </c>
      <c r="J22" s="50">
        <v>0</v>
      </c>
      <c r="K22" s="50">
        <v>0</v>
      </c>
      <c r="L22" s="50">
        <v>96</v>
      </c>
      <c r="M22" s="50">
        <v>57</v>
      </c>
      <c r="N22" s="50">
        <v>3000</v>
      </c>
      <c r="O22" s="50">
        <v>2986</v>
      </c>
      <c r="P22" s="50">
        <v>1</v>
      </c>
      <c r="Q22" s="50" t="s">
        <v>10</v>
      </c>
      <c r="R22" s="50">
        <v>13</v>
      </c>
      <c r="S22" s="50" t="s">
        <v>99</v>
      </c>
      <c r="T22" s="54">
        <v>1.7</v>
      </c>
      <c r="U22" s="59" t="s">
        <v>99</v>
      </c>
      <c r="V22" s="50">
        <v>7</v>
      </c>
      <c r="W22" s="50">
        <v>9</v>
      </c>
      <c r="X22" s="54">
        <v>78.4</v>
      </c>
      <c r="Y22" s="53">
        <v>840</v>
      </c>
      <c r="Z22" s="96"/>
      <c r="AA22" s="3"/>
    </row>
    <row r="23" spans="1:27" ht="10.5" customHeight="1">
      <c r="A23" s="8">
        <v>8</v>
      </c>
      <c r="B23" s="50">
        <v>79</v>
      </c>
      <c r="C23" s="50">
        <v>58</v>
      </c>
      <c r="D23" s="51">
        <v>69</v>
      </c>
      <c r="E23" s="51">
        <v>5</v>
      </c>
      <c r="F23" s="50">
        <v>58</v>
      </c>
      <c r="G23" s="51">
        <v>0</v>
      </c>
      <c r="H23" s="51">
        <v>4</v>
      </c>
      <c r="I23" s="50">
        <v>0.25</v>
      </c>
      <c r="J23" s="50">
        <v>0</v>
      </c>
      <c r="K23" s="50">
        <v>0</v>
      </c>
      <c r="L23" s="50">
        <v>97</v>
      </c>
      <c r="M23" s="50">
        <v>39</v>
      </c>
      <c r="N23" s="50">
        <v>2996</v>
      </c>
      <c r="O23" s="50">
        <v>2977</v>
      </c>
      <c r="P23" s="50">
        <v>2</v>
      </c>
      <c r="Q23" s="50">
        <v>3</v>
      </c>
      <c r="R23" s="50">
        <v>18</v>
      </c>
      <c r="S23" s="50" t="s">
        <v>99</v>
      </c>
      <c r="T23" s="54">
        <v>1.6</v>
      </c>
      <c r="U23" s="53" t="s">
        <v>75</v>
      </c>
      <c r="V23" s="50">
        <v>10</v>
      </c>
      <c r="W23" s="50">
        <v>0</v>
      </c>
      <c r="X23" s="54">
        <v>77.2</v>
      </c>
      <c r="Y23" s="53">
        <v>840</v>
      </c>
      <c r="Z23" s="96" t="s">
        <v>477</v>
      </c>
      <c r="AA23" s="3"/>
    </row>
    <row r="24" spans="1:27" ht="10.5" customHeight="1">
      <c r="A24" s="8">
        <v>9</v>
      </c>
      <c r="B24" s="50">
        <v>70</v>
      </c>
      <c r="C24" s="50">
        <v>55</v>
      </c>
      <c r="D24" s="51">
        <v>63</v>
      </c>
      <c r="E24" s="51">
        <v>-1</v>
      </c>
      <c r="F24" s="50">
        <v>63</v>
      </c>
      <c r="G24" s="51">
        <v>2</v>
      </c>
      <c r="H24" s="51">
        <v>0</v>
      </c>
      <c r="I24" s="111">
        <v>0.24</v>
      </c>
      <c r="J24" s="51">
        <v>0</v>
      </c>
      <c r="K24" s="50">
        <v>0</v>
      </c>
      <c r="L24" s="50">
        <v>96</v>
      </c>
      <c r="M24" s="50">
        <v>65</v>
      </c>
      <c r="N24" s="50">
        <v>2998</v>
      </c>
      <c r="O24" s="50">
        <v>2988</v>
      </c>
      <c r="P24" s="50" t="s">
        <v>10</v>
      </c>
      <c r="Q24" s="50">
        <v>4</v>
      </c>
      <c r="R24" s="50">
        <v>14</v>
      </c>
      <c r="S24" s="50" t="s">
        <v>299</v>
      </c>
      <c r="T24" s="54">
        <v>0.4</v>
      </c>
      <c r="U24" s="53" t="s">
        <v>295</v>
      </c>
      <c r="V24" s="50">
        <v>0</v>
      </c>
      <c r="W24" s="60">
        <v>8</v>
      </c>
      <c r="X24" s="54">
        <v>70.7</v>
      </c>
      <c r="Y24" s="53">
        <v>810</v>
      </c>
      <c r="Z24" s="96" t="s">
        <v>478</v>
      </c>
      <c r="AA24" s="3"/>
    </row>
    <row r="25" spans="1:27" ht="10.5" customHeight="1">
      <c r="A25" s="8">
        <v>10</v>
      </c>
      <c r="B25" s="50">
        <v>70</v>
      </c>
      <c r="C25" s="50">
        <v>56</v>
      </c>
      <c r="D25" s="51">
        <v>63</v>
      </c>
      <c r="E25" s="51">
        <v>-1</v>
      </c>
      <c r="F25" s="50">
        <v>56</v>
      </c>
      <c r="G25" s="51">
        <v>2</v>
      </c>
      <c r="H25" s="51">
        <v>0</v>
      </c>
      <c r="I25" s="111">
        <v>0.11</v>
      </c>
      <c r="J25" s="51">
        <v>0</v>
      </c>
      <c r="K25" s="50">
        <v>0</v>
      </c>
      <c r="L25" s="50">
        <v>100</v>
      </c>
      <c r="M25" s="50">
        <v>46</v>
      </c>
      <c r="N25" s="50">
        <v>3008</v>
      </c>
      <c r="O25" s="50">
        <v>2986</v>
      </c>
      <c r="P25" s="50" t="s">
        <v>10</v>
      </c>
      <c r="Q25" s="50">
        <v>4</v>
      </c>
      <c r="R25" s="50">
        <v>18</v>
      </c>
      <c r="S25" s="50" t="s">
        <v>75</v>
      </c>
      <c r="T25" s="50">
        <v>1.8</v>
      </c>
      <c r="U25" s="53" t="s">
        <v>99</v>
      </c>
      <c r="V25" s="50">
        <v>10</v>
      </c>
      <c r="W25" s="50">
        <v>6</v>
      </c>
      <c r="X25" s="50">
        <v>71.8</v>
      </c>
      <c r="Y25" s="53">
        <v>690</v>
      </c>
      <c r="Z25" s="96"/>
      <c r="AA25" s="3"/>
    </row>
    <row r="26" spans="1:27" ht="10.5" customHeight="1">
      <c r="A26" s="8">
        <v>11</v>
      </c>
      <c r="B26" s="50">
        <v>64</v>
      </c>
      <c r="C26" s="50">
        <v>48</v>
      </c>
      <c r="D26" s="51">
        <v>59</v>
      </c>
      <c r="E26" s="51">
        <v>-5</v>
      </c>
      <c r="F26" s="50">
        <v>50</v>
      </c>
      <c r="G26" s="51">
        <v>6</v>
      </c>
      <c r="H26" s="51">
        <v>0</v>
      </c>
      <c r="I26" s="51">
        <v>0</v>
      </c>
      <c r="J26" s="51">
        <v>0</v>
      </c>
      <c r="K26" s="50">
        <v>0</v>
      </c>
      <c r="L26" s="50">
        <v>96</v>
      </c>
      <c r="M26" s="50">
        <v>50</v>
      </c>
      <c r="N26" s="50">
        <v>3017</v>
      </c>
      <c r="O26" s="50">
        <v>3007</v>
      </c>
      <c r="P26" s="50" t="s">
        <v>10</v>
      </c>
      <c r="Q26" s="50">
        <v>3</v>
      </c>
      <c r="R26" s="50">
        <v>19</v>
      </c>
      <c r="S26" s="50" t="s">
        <v>99</v>
      </c>
      <c r="T26" s="53">
        <v>1.7</v>
      </c>
      <c r="U26" s="53" t="s">
        <v>99</v>
      </c>
      <c r="V26" s="50">
        <v>0</v>
      </c>
      <c r="W26" s="50">
        <v>9</v>
      </c>
      <c r="X26" s="54">
        <v>67.5</v>
      </c>
      <c r="Y26" s="120">
        <v>1040</v>
      </c>
      <c r="Z26" s="96" t="s">
        <v>479</v>
      </c>
      <c r="AA26" s="3"/>
    </row>
    <row r="27" spans="1:27" ht="10.5" customHeight="1">
      <c r="A27" s="8">
        <v>12</v>
      </c>
      <c r="B27" s="50">
        <v>70</v>
      </c>
      <c r="C27" s="50">
        <v>46</v>
      </c>
      <c r="D27" s="51">
        <v>58</v>
      </c>
      <c r="E27" s="51">
        <v>-5</v>
      </c>
      <c r="F27" s="50">
        <v>55</v>
      </c>
      <c r="G27" s="51">
        <v>7</v>
      </c>
      <c r="H27" s="51">
        <v>0</v>
      </c>
      <c r="I27" s="51">
        <v>0</v>
      </c>
      <c r="J27" s="51">
        <v>0</v>
      </c>
      <c r="K27" s="50">
        <v>0</v>
      </c>
      <c r="L27" s="50">
        <v>99</v>
      </c>
      <c r="M27" s="50">
        <v>41</v>
      </c>
      <c r="N27" s="50">
        <v>3015</v>
      </c>
      <c r="O27" s="50">
        <v>2998</v>
      </c>
      <c r="P27" s="50" t="s">
        <v>10</v>
      </c>
      <c r="Q27" s="50" t="s">
        <v>10</v>
      </c>
      <c r="R27" s="50">
        <v>10</v>
      </c>
      <c r="S27" s="50" t="s">
        <v>296</v>
      </c>
      <c r="T27" s="50">
        <v>0.6</v>
      </c>
      <c r="U27" s="53" t="s">
        <v>75</v>
      </c>
      <c r="V27" s="50">
        <v>6</v>
      </c>
      <c r="W27" s="50">
        <v>3</v>
      </c>
      <c r="X27" s="54">
        <v>70</v>
      </c>
      <c r="Y27" s="53">
        <v>850</v>
      </c>
      <c r="Z27" s="96"/>
      <c r="AA27" s="3"/>
    </row>
    <row r="28" spans="1:27" ht="10.5" customHeight="1">
      <c r="A28" s="8">
        <v>13</v>
      </c>
      <c r="B28" s="50">
        <v>75</v>
      </c>
      <c r="C28" s="50">
        <v>51</v>
      </c>
      <c r="D28" s="51">
        <v>63</v>
      </c>
      <c r="E28" s="51">
        <v>2</v>
      </c>
      <c r="F28" s="50">
        <v>65</v>
      </c>
      <c r="G28" s="51">
        <v>2</v>
      </c>
      <c r="H28" s="51">
        <v>0</v>
      </c>
      <c r="I28" s="51">
        <v>0</v>
      </c>
      <c r="J28" s="51">
        <v>0</v>
      </c>
      <c r="K28" s="50">
        <v>0</v>
      </c>
      <c r="L28" s="50">
        <v>85</v>
      </c>
      <c r="M28" s="50">
        <v>49</v>
      </c>
      <c r="N28" s="50">
        <v>3000</v>
      </c>
      <c r="O28" s="50">
        <v>2974</v>
      </c>
      <c r="P28" s="50" t="s">
        <v>10</v>
      </c>
      <c r="Q28" s="50">
        <v>3</v>
      </c>
      <c r="R28" s="50">
        <v>23</v>
      </c>
      <c r="S28" s="50" t="s">
        <v>297</v>
      </c>
      <c r="T28" s="50">
        <v>2.8</v>
      </c>
      <c r="U28" s="53" t="s">
        <v>300</v>
      </c>
      <c r="V28" s="50">
        <v>0</v>
      </c>
      <c r="W28" s="50">
        <v>0</v>
      </c>
      <c r="X28" s="54">
        <v>71.4</v>
      </c>
      <c r="Y28" s="53">
        <v>680</v>
      </c>
      <c r="Z28" s="96"/>
      <c r="AA28" s="3"/>
    </row>
    <row r="29" spans="1:27" ht="10.5" customHeight="1">
      <c r="A29" s="8">
        <v>14</v>
      </c>
      <c r="B29" s="50">
        <v>83</v>
      </c>
      <c r="C29" s="50">
        <v>60</v>
      </c>
      <c r="D29" s="51">
        <v>72</v>
      </c>
      <c r="E29" s="51">
        <v>13</v>
      </c>
      <c r="F29" s="50">
        <v>74</v>
      </c>
      <c r="G29" s="51">
        <v>0</v>
      </c>
      <c r="H29" s="51">
        <v>7</v>
      </c>
      <c r="I29" s="51">
        <v>0</v>
      </c>
      <c r="J29" s="51">
        <v>0</v>
      </c>
      <c r="K29" s="50">
        <v>0</v>
      </c>
      <c r="L29" s="50">
        <v>89</v>
      </c>
      <c r="M29" s="50">
        <v>57</v>
      </c>
      <c r="N29" s="50">
        <v>2982</v>
      </c>
      <c r="O29" s="50">
        <v>2972</v>
      </c>
      <c r="P29" s="50">
        <v>5</v>
      </c>
      <c r="Q29" s="50">
        <v>3</v>
      </c>
      <c r="R29" s="50">
        <v>22</v>
      </c>
      <c r="S29" s="50" t="s">
        <v>112</v>
      </c>
      <c r="T29" s="54">
        <v>4.9</v>
      </c>
      <c r="U29" s="53" t="s">
        <v>112</v>
      </c>
      <c r="V29" s="50">
        <v>0</v>
      </c>
      <c r="W29" s="50">
        <v>0</v>
      </c>
      <c r="X29" s="54">
        <v>73.9</v>
      </c>
      <c r="Y29" s="53">
        <v>650</v>
      </c>
      <c r="Z29" s="96"/>
      <c r="AA29" s="3"/>
    </row>
    <row r="30" spans="1:27" ht="10.5" customHeight="1">
      <c r="A30" s="8">
        <v>15</v>
      </c>
      <c r="B30" s="50">
        <v>87</v>
      </c>
      <c r="C30" s="50">
        <v>68</v>
      </c>
      <c r="D30" s="51">
        <v>76</v>
      </c>
      <c r="E30" s="51">
        <v>19</v>
      </c>
      <c r="F30" s="50">
        <v>76</v>
      </c>
      <c r="G30" s="51">
        <v>0</v>
      </c>
      <c r="H30" s="51">
        <v>13</v>
      </c>
      <c r="I30" s="111">
        <v>0.01</v>
      </c>
      <c r="J30" s="51">
        <v>0</v>
      </c>
      <c r="K30" s="50">
        <v>0</v>
      </c>
      <c r="L30" s="50">
        <v>86</v>
      </c>
      <c r="M30" s="50">
        <v>40</v>
      </c>
      <c r="N30" s="50">
        <v>2989</v>
      </c>
      <c r="O30" s="50">
        <v>2975</v>
      </c>
      <c r="P30" s="50">
        <v>4</v>
      </c>
      <c r="Q30" s="50">
        <v>7</v>
      </c>
      <c r="R30" s="52">
        <v>35</v>
      </c>
      <c r="S30" s="52" t="s">
        <v>297</v>
      </c>
      <c r="T30" s="50">
        <v>7.1</v>
      </c>
      <c r="U30" s="50" t="s">
        <v>111</v>
      </c>
      <c r="V30" s="50">
        <v>0</v>
      </c>
      <c r="W30" s="50">
        <v>2</v>
      </c>
      <c r="X30" s="54">
        <v>75.8</v>
      </c>
      <c r="Y30" s="53">
        <v>680</v>
      </c>
      <c r="Z30" s="96" t="s">
        <v>481</v>
      </c>
      <c r="AA30" s="3"/>
    </row>
    <row r="31" spans="1:27" ht="10.5" customHeight="1">
      <c r="A31" s="8">
        <v>16</v>
      </c>
      <c r="B31" s="50">
        <v>84</v>
      </c>
      <c r="C31" s="50">
        <v>68</v>
      </c>
      <c r="D31" s="51">
        <v>76</v>
      </c>
      <c r="E31" s="51">
        <v>16</v>
      </c>
      <c r="F31" s="50">
        <v>75</v>
      </c>
      <c r="G31" s="51">
        <v>0</v>
      </c>
      <c r="H31" s="51">
        <v>11</v>
      </c>
      <c r="I31" s="111">
        <v>0.24</v>
      </c>
      <c r="J31" s="51">
        <v>0</v>
      </c>
      <c r="K31" s="50">
        <v>0</v>
      </c>
      <c r="L31" s="50">
        <v>89</v>
      </c>
      <c r="M31" s="50">
        <v>57</v>
      </c>
      <c r="N31" s="50">
        <v>2990</v>
      </c>
      <c r="O31" s="50">
        <v>2977</v>
      </c>
      <c r="P31" s="50">
        <v>11</v>
      </c>
      <c r="Q31" s="50">
        <v>2</v>
      </c>
      <c r="R31" s="50">
        <v>26</v>
      </c>
      <c r="S31" s="50" t="s">
        <v>297</v>
      </c>
      <c r="T31" s="50">
        <v>6.4</v>
      </c>
      <c r="U31" s="53" t="s">
        <v>111</v>
      </c>
      <c r="V31" s="50">
        <v>5</v>
      </c>
      <c r="W31" s="50">
        <v>10</v>
      </c>
      <c r="X31" s="54">
        <v>75</v>
      </c>
      <c r="Y31" s="53">
        <v>650</v>
      </c>
      <c r="Z31" s="96" t="s">
        <v>482</v>
      </c>
      <c r="AA31" s="3"/>
    </row>
    <row r="32" spans="1:27" ht="10.5" customHeight="1">
      <c r="A32" s="8">
        <v>17</v>
      </c>
      <c r="B32" s="50">
        <v>75</v>
      </c>
      <c r="C32" s="60">
        <v>62</v>
      </c>
      <c r="D32" s="51">
        <v>69</v>
      </c>
      <c r="E32" s="51">
        <v>8</v>
      </c>
      <c r="F32" s="60">
        <v>62</v>
      </c>
      <c r="G32" s="51">
        <v>0</v>
      </c>
      <c r="H32" s="51">
        <v>4</v>
      </c>
      <c r="I32" s="191">
        <v>2.7</v>
      </c>
      <c r="J32" s="66">
        <v>0</v>
      </c>
      <c r="K32" s="60">
        <v>0</v>
      </c>
      <c r="L32" s="50">
        <v>98</v>
      </c>
      <c r="M32" s="50">
        <v>88</v>
      </c>
      <c r="N32" s="60">
        <v>2982</v>
      </c>
      <c r="O32" s="115">
        <v>2963</v>
      </c>
      <c r="P32" s="60">
        <v>10</v>
      </c>
      <c r="Q32" s="60">
        <v>2</v>
      </c>
      <c r="R32" s="60">
        <v>24</v>
      </c>
      <c r="S32" s="60" t="s">
        <v>297</v>
      </c>
      <c r="T32" s="62">
        <v>2.8</v>
      </c>
      <c r="U32" s="61" t="s">
        <v>111</v>
      </c>
      <c r="V32" s="60">
        <v>10</v>
      </c>
      <c r="W32" s="60">
        <v>5</v>
      </c>
      <c r="X32" s="62">
        <v>73.4</v>
      </c>
      <c r="Y32" s="61">
        <v>270</v>
      </c>
      <c r="Z32" s="96" t="s">
        <v>484</v>
      </c>
      <c r="AA32" s="3"/>
    </row>
    <row r="33" spans="1:29" ht="10.5" customHeight="1">
      <c r="A33" s="8">
        <v>18</v>
      </c>
      <c r="B33" s="50">
        <v>62</v>
      </c>
      <c r="C33" s="60">
        <v>54</v>
      </c>
      <c r="D33" s="51">
        <v>58</v>
      </c>
      <c r="E33" s="51">
        <v>-3</v>
      </c>
      <c r="F33" s="60">
        <v>54</v>
      </c>
      <c r="G33" s="51">
        <v>7</v>
      </c>
      <c r="H33" s="51">
        <v>0</v>
      </c>
      <c r="I33" s="64">
        <v>0.31</v>
      </c>
      <c r="J33" s="66">
        <v>0</v>
      </c>
      <c r="K33" s="60">
        <v>0</v>
      </c>
      <c r="L33" s="50">
        <v>98</v>
      </c>
      <c r="M33" s="50">
        <v>85</v>
      </c>
      <c r="N33" s="60">
        <v>2998</v>
      </c>
      <c r="O33" s="60">
        <v>2982</v>
      </c>
      <c r="P33" s="60" t="s">
        <v>10</v>
      </c>
      <c r="Q33" s="60" t="s">
        <v>10</v>
      </c>
      <c r="R33" s="60">
        <v>12</v>
      </c>
      <c r="S33" s="60" t="s">
        <v>23</v>
      </c>
      <c r="T33" s="60">
        <v>0.4</v>
      </c>
      <c r="U33" s="61" t="s">
        <v>75</v>
      </c>
      <c r="V33" s="60">
        <v>4</v>
      </c>
      <c r="W33" s="60">
        <v>10</v>
      </c>
      <c r="X33" s="60">
        <v>67.5</v>
      </c>
      <c r="Y33" s="61">
        <v>220</v>
      </c>
      <c r="Z33" s="96"/>
      <c r="AA33" s="13"/>
      <c r="AB33" s="130"/>
      <c r="AC33" s="130"/>
    </row>
    <row r="34" spans="1:28" ht="10.5" customHeight="1">
      <c r="A34" s="8">
        <v>19</v>
      </c>
      <c r="B34" s="50">
        <v>70</v>
      </c>
      <c r="C34" s="60">
        <v>47</v>
      </c>
      <c r="D34" s="51">
        <v>59</v>
      </c>
      <c r="E34" s="51">
        <v>-1</v>
      </c>
      <c r="F34" s="60">
        <v>58</v>
      </c>
      <c r="G34" s="51">
        <v>6</v>
      </c>
      <c r="H34" s="51">
        <v>0</v>
      </c>
      <c r="I34" s="66">
        <v>0</v>
      </c>
      <c r="J34" s="66">
        <v>0</v>
      </c>
      <c r="K34" s="60">
        <v>0</v>
      </c>
      <c r="L34" s="50">
        <v>98</v>
      </c>
      <c r="M34" s="50">
        <v>50</v>
      </c>
      <c r="N34" s="60">
        <v>3010</v>
      </c>
      <c r="O34" s="60">
        <v>2997</v>
      </c>
      <c r="P34" s="60" t="s">
        <v>10</v>
      </c>
      <c r="Q34" s="60" t="s">
        <v>10</v>
      </c>
      <c r="R34" s="60">
        <v>14</v>
      </c>
      <c r="S34" s="60" t="s">
        <v>295</v>
      </c>
      <c r="T34" s="62">
        <v>1</v>
      </c>
      <c r="U34" s="61" t="s">
        <v>295</v>
      </c>
      <c r="V34" s="60">
        <v>0</v>
      </c>
      <c r="W34" s="60">
        <v>7</v>
      </c>
      <c r="X34" s="62">
        <v>69.4</v>
      </c>
      <c r="Y34" s="61">
        <v>650</v>
      </c>
      <c r="Z34" s="96"/>
      <c r="AA34" s="114"/>
      <c r="AB34" s="27"/>
    </row>
    <row r="35" spans="1:27" ht="10.5" customHeight="1">
      <c r="A35" s="8">
        <v>20</v>
      </c>
      <c r="B35" s="50">
        <v>73</v>
      </c>
      <c r="C35" s="63">
        <v>52</v>
      </c>
      <c r="D35" s="51">
        <v>63</v>
      </c>
      <c r="E35" s="51">
        <v>5</v>
      </c>
      <c r="F35" s="60">
        <v>63</v>
      </c>
      <c r="G35" s="51">
        <v>2</v>
      </c>
      <c r="H35" s="51">
        <v>0</v>
      </c>
      <c r="I35" s="64">
        <v>0.07</v>
      </c>
      <c r="J35" s="66">
        <v>0</v>
      </c>
      <c r="K35" s="60">
        <v>0</v>
      </c>
      <c r="L35" s="50">
        <v>90</v>
      </c>
      <c r="M35" s="50">
        <v>46</v>
      </c>
      <c r="N35" s="60">
        <v>3010</v>
      </c>
      <c r="O35" s="60">
        <v>2995</v>
      </c>
      <c r="P35" s="50" t="s">
        <v>10</v>
      </c>
      <c r="Q35" s="50">
        <v>4</v>
      </c>
      <c r="R35" s="60">
        <v>22</v>
      </c>
      <c r="S35" s="60" t="s">
        <v>112</v>
      </c>
      <c r="T35" s="62">
        <v>3.2</v>
      </c>
      <c r="U35" s="61" t="s">
        <v>111</v>
      </c>
      <c r="V35" s="60">
        <v>6</v>
      </c>
      <c r="W35" s="60">
        <v>10</v>
      </c>
      <c r="X35" s="62">
        <v>68.2</v>
      </c>
      <c r="Y35" s="61">
        <v>840</v>
      </c>
      <c r="Z35" s="96" t="s">
        <v>486</v>
      </c>
      <c r="AA35" s="3"/>
    </row>
    <row r="36" spans="1:27" ht="10.5" customHeight="1">
      <c r="A36" s="8">
        <v>21</v>
      </c>
      <c r="B36" s="50">
        <v>81</v>
      </c>
      <c r="C36" s="60">
        <v>58</v>
      </c>
      <c r="D36" s="51">
        <v>70</v>
      </c>
      <c r="E36" s="51">
        <v>14</v>
      </c>
      <c r="F36" s="60">
        <v>68</v>
      </c>
      <c r="G36" s="51">
        <v>0</v>
      </c>
      <c r="H36" s="51">
        <v>5</v>
      </c>
      <c r="I36" s="66">
        <v>0</v>
      </c>
      <c r="J36" s="66">
        <v>0</v>
      </c>
      <c r="K36" s="60">
        <v>0</v>
      </c>
      <c r="L36" s="50">
        <v>87</v>
      </c>
      <c r="M36" s="50">
        <v>54</v>
      </c>
      <c r="N36" s="60">
        <v>2996</v>
      </c>
      <c r="O36" s="60">
        <v>2984</v>
      </c>
      <c r="P36" s="60">
        <v>6</v>
      </c>
      <c r="Q36" s="60">
        <v>5</v>
      </c>
      <c r="R36" s="60">
        <v>24</v>
      </c>
      <c r="S36" s="60" t="s">
        <v>127</v>
      </c>
      <c r="T36" s="60">
        <v>5.5</v>
      </c>
      <c r="U36" s="61" t="s">
        <v>111</v>
      </c>
      <c r="V36" s="60">
        <v>0</v>
      </c>
      <c r="W36" s="60">
        <v>0</v>
      </c>
      <c r="X36" s="62">
        <v>71.1</v>
      </c>
      <c r="Y36" s="61">
        <v>620</v>
      </c>
      <c r="Z36" s="96"/>
      <c r="AA36" s="3"/>
    </row>
    <row r="37" spans="1:27" ht="10.5" customHeight="1">
      <c r="A37" s="8">
        <v>22</v>
      </c>
      <c r="B37" s="50">
        <v>74</v>
      </c>
      <c r="C37" s="60">
        <v>64</v>
      </c>
      <c r="D37" s="51">
        <v>69</v>
      </c>
      <c r="E37" s="51">
        <v>14</v>
      </c>
      <c r="F37" s="60">
        <v>64</v>
      </c>
      <c r="G37" s="51">
        <v>0</v>
      </c>
      <c r="H37" s="51">
        <v>4</v>
      </c>
      <c r="I37" s="66" t="s">
        <v>18</v>
      </c>
      <c r="J37" s="66">
        <v>0</v>
      </c>
      <c r="K37" s="60">
        <v>0</v>
      </c>
      <c r="L37" s="50">
        <v>96</v>
      </c>
      <c r="M37" s="50">
        <v>68</v>
      </c>
      <c r="N37" s="60">
        <v>3015</v>
      </c>
      <c r="O37" s="60">
        <v>2992</v>
      </c>
      <c r="P37" s="60" t="s">
        <v>10</v>
      </c>
      <c r="Q37" s="60">
        <v>2</v>
      </c>
      <c r="R37" s="60">
        <v>13</v>
      </c>
      <c r="S37" s="60" t="s">
        <v>112</v>
      </c>
      <c r="T37" s="62">
        <v>1.7</v>
      </c>
      <c r="U37" s="61" t="s">
        <v>99</v>
      </c>
      <c r="V37" s="60">
        <v>10</v>
      </c>
      <c r="W37" s="60">
        <v>9</v>
      </c>
      <c r="X37" s="62">
        <v>70.9</v>
      </c>
      <c r="Y37" s="61">
        <v>750</v>
      </c>
      <c r="Z37" s="96" t="s">
        <v>487</v>
      </c>
      <c r="AA37" s="3"/>
    </row>
    <row r="38" spans="1:27" ht="10.5" customHeight="1">
      <c r="A38" s="8">
        <v>23</v>
      </c>
      <c r="B38" s="50">
        <v>78</v>
      </c>
      <c r="C38" s="60">
        <v>62</v>
      </c>
      <c r="D38" s="51">
        <v>70</v>
      </c>
      <c r="E38" s="51">
        <v>15</v>
      </c>
      <c r="F38" s="60">
        <v>67</v>
      </c>
      <c r="G38" s="51">
        <v>0</v>
      </c>
      <c r="H38" s="51">
        <v>5</v>
      </c>
      <c r="I38" s="64">
        <v>0.63</v>
      </c>
      <c r="J38" s="66">
        <v>0</v>
      </c>
      <c r="K38" s="60">
        <v>0</v>
      </c>
      <c r="L38" s="50">
        <v>98</v>
      </c>
      <c r="M38" s="50">
        <v>71</v>
      </c>
      <c r="N38" s="60">
        <v>3017</v>
      </c>
      <c r="O38" s="60">
        <v>3009</v>
      </c>
      <c r="P38" s="50">
        <v>3</v>
      </c>
      <c r="Q38" s="60" t="s">
        <v>10</v>
      </c>
      <c r="R38" s="60">
        <v>15</v>
      </c>
      <c r="S38" s="60" t="s">
        <v>304</v>
      </c>
      <c r="T38" s="60">
        <v>1.5</v>
      </c>
      <c r="U38" s="61" t="s">
        <v>304</v>
      </c>
      <c r="V38" s="60">
        <v>9</v>
      </c>
      <c r="W38" s="60">
        <v>10</v>
      </c>
      <c r="X38" s="62">
        <v>70.9</v>
      </c>
      <c r="Y38" s="61">
        <v>700</v>
      </c>
      <c r="Z38" s="96" t="s">
        <v>488</v>
      </c>
      <c r="AA38" s="3"/>
    </row>
    <row r="39" spans="1:27" ht="10.5" customHeight="1">
      <c r="A39" s="8">
        <v>24</v>
      </c>
      <c r="B39" s="50">
        <v>69</v>
      </c>
      <c r="C39" s="65">
        <v>64</v>
      </c>
      <c r="D39" s="51">
        <v>67</v>
      </c>
      <c r="E39" s="51">
        <v>12</v>
      </c>
      <c r="F39" s="60">
        <v>66</v>
      </c>
      <c r="G39" s="51">
        <v>0</v>
      </c>
      <c r="H39" s="51">
        <v>2</v>
      </c>
      <c r="I39" s="64">
        <v>0.36</v>
      </c>
      <c r="J39" s="66">
        <v>0</v>
      </c>
      <c r="K39" s="60">
        <v>0</v>
      </c>
      <c r="L39" s="50">
        <v>100</v>
      </c>
      <c r="M39" s="50">
        <v>86</v>
      </c>
      <c r="N39" s="60">
        <v>3024</v>
      </c>
      <c r="O39" s="60">
        <v>3014</v>
      </c>
      <c r="P39" s="50" t="s">
        <v>10</v>
      </c>
      <c r="Q39" s="60" t="s">
        <v>10</v>
      </c>
      <c r="R39" s="60">
        <v>12</v>
      </c>
      <c r="S39" s="60" t="s">
        <v>127</v>
      </c>
      <c r="T39" s="62">
        <v>1</v>
      </c>
      <c r="U39" s="61" t="s">
        <v>304</v>
      </c>
      <c r="V39" s="60">
        <v>10</v>
      </c>
      <c r="W39" s="60">
        <v>10</v>
      </c>
      <c r="X39" s="62">
        <v>69.8</v>
      </c>
      <c r="Y39" s="61">
        <v>230</v>
      </c>
      <c r="Z39" s="96" t="s">
        <v>298</v>
      </c>
      <c r="AA39" s="3"/>
    </row>
    <row r="40" spans="1:27" ht="10.5" customHeight="1">
      <c r="A40" s="8">
        <v>25</v>
      </c>
      <c r="B40" s="50">
        <v>79</v>
      </c>
      <c r="C40" s="60">
        <v>63</v>
      </c>
      <c r="D40" s="51">
        <v>71</v>
      </c>
      <c r="E40" s="51">
        <v>15</v>
      </c>
      <c r="F40" s="60">
        <v>63</v>
      </c>
      <c r="G40" s="51">
        <v>0</v>
      </c>
      <c r="H40" s="51">
        <v>6</v>
      </c>
      <c r="I40" s="66">
        <v>0</v>
      </c>
      <c r="J40" s="66">
        <v>0</v>
      </c>
      <c r="K40" s="60">
        <v>0</v>
      </c>
      <c r="L40" s="50">
        <v>98</v>
      </c>
      <c r="M40" s="50">
        <v>43</v>
      </c>
      <c r="N40" s="60">
        <v>3028</v>
      </c>
      <c r="O40" s="60">
        <v>3021</v>
      </c>
      <c r="P40" s="60" t="s">
        <v>10</v>
      </c>
      <c r="Q40" s="60" t="s">
        <v>10</v>
      </c>
      <c r="R40" s="60">
        <v>12</v>
      </c>
      <c r="S40" s="60" t="s">
        <v>127</v>
      </c>
      <c r="T40" s="62">
        <v>0.7</v>
      </c>
      <c r="U40" s="60" t="s">
        <v>304</v>
      </c>
      <c r="V40" s="60">
        <v>10</v>
      </c>
      <c r="W40" s="60">
        <v>9</v>
      </c>
      <c r="X40" s="62">
        <v>72</v>
      </c>
      <c r="Y40" s="61">
        <v>750</v>
      </c>
      <c r="Z40" s="96"/>
      <c r="AA40" s="3"/>
    </row>
    <row r="41" spans="1:27" ht="10.5" customHeight="1">
      <c r="A41" s="8">
        <v>26</v>
      </c>
      <c r="B41" s="50">
        <v>79</v>
      </c>
      <c r="C41" s="60">
        <v>59</v>
      </c>
      <c r="D41" s="51">
        <v>69</v>
      </c>
      <c r="E41" s="51">
        <v>12</v>
      </c>
      <c r="F41" s="60">
        <v>67</v>
      </c>
      <c r="G41" s="51">
        <v>0</v>
      </c>
      <c r="H41" s="51">
        <v>4</v>
      </c>
      <c r="I41" s="66">
        <v>0</v>
      </c>
      <c r="J41" s="66">
        <v>0</v>
      </c>
      <c r="K41" s="60">
        <v>0</v>
      </c>
      <c r="L41" s="50">
        <v>97</v>
      </c>
      <c r="M41" s="50">
        <v>48</v>
      </c>
      <c r="N41" s="60">
        <v>3024</v>
      </c>
      <c r="O41" s="60">
        <v>3001</v>
      </c>
      <c r="P41" s="60" t="s">
        <v>10</v>
      </c>
      <c r="Q41" s="60">
        <v>4</v>
      </c>
      <c r="R41" s="60">
        <v>16</v>
      </c>
      <c r="S41" s="60" t="s">
        <v>127</v>
      </c>
      <c r="T41" s="60">
        <v>2.4</v>
      </c>
      <c r="U41" s="60" t="s">
        <v>19</v>
      </c>
      <c r="V41" s="60">
        <v>4</v>
      </c>
      <c r="W41" s="60">
        <v>0</v>
      </c>
      <c r="X41" s="62">
        <v>72.7</v>
      </c>
      <c r="Y41" s="61">
        <v>690</v>
      </c>
      <c r="Z41" s="96"/>
      <c r="AA41" s="3"/>
    </row>
    <row r="42" spans="1:27" ht="10.5" customHeight="1">
      <c r="A42" s="8">
        <v>27</v>
      </c>
      <c r="B42" s="50">
        <v>83</v>
      </c>
      <c r="C42" s="60">
        <v>62</v>
      </c>
      <c r="D42" s="51">
        <v>73</v>
      </c>
      <c r="E42" s="51">
        <v>17</v>
      </c>
      <c r="F42" s="60">
        <v>72</v>
      </c>
      <c r="G42" s="51">
        <v>0</v>
      </c>
      <c r="H42" s="53">
        <v>8</v>
      </c>
      <c r="I42" s="66">
        <v>0</v>
      </c>
      <c r="J42" s="66">
        <v>0</v>
      </c>
      <c r="K42" s="60">
        <v>0</v>
      </c>
      <c r="L42" s="50">
        <v>83</v>
      </c>
      <c r="M42" s="50">
        <v>41</v>
      </c>
      <c r="N42" s="60">
        <v>3020</v>
      </c>
      <c r="O42" s="60">
        <v>2977</v>
      </c>
      <c r="P42" s="60">
        <v>2</v>
      </c>
      <c r="Q42" s="60">
        <v>4</v>
      </c>
      <c r="R42" s="60">
        <v>20</v>
      </c>
      <c r="S42" s="60" t="s">
        <v>112</v>
      </c>
      <c r="T42" s="60">
        <v>3.9</v>
      </c>
      <c r="U42" s="61" t="s">
        <v>111</v>
      </c>
      <c r="V42" s="60">
        <v>0</v>
      </c>
      <c r="W42" s="60">
        <v>0</v>
      </c>
      <c r="X42" s="62">
        <v>73.4</v>
      </c>
      <c r="Y42" s="61">
        <v>610</v>
      </c>
      <c r="Z42" s="96" t="s">
        <v>489</v>
      </c>
      <c r="AA42" s="3"/>
    </row>
    <row r="43" spans="1:27" ht="10.5" customHeight="1">
      <c r="A43" s="8">
        <v>28</v>
      </c>
      <c r="B43" s="50">
        <v>76</v>
      </c>
      <c r="C43" s="60">
        <v>62</v>
      </c>
      <c r="D43" s="51">
        <v>69</v>
      </c>
      <c r="E43" s="51">
        <v>5</v>
      </c>
      <c r="F43" s="60">
        <v>62</v>
      </c>
      <c r="G43" s="51">
        <v>0</v>
      </c>
      <c r="H43" s="51">
        <v>4</v>
      </c>
      <c r="I43" s="64">
        <v>0.04</v>
      </c>
      <c r="J43" s="66">
        <v>0</v>
      </c>
      <c r="K43" s="60">
        <v>0</v>
      </c>
      <c r="L43" s="50">
        <v>90</v>
      </c>
      <c r="M43" s="50">
        <v>50</v>
      </c>
      <c r="N43" s="60">
        <v>3004</v>
      </c>
      <c r="O43" s="60">
        <v>2981</v>
      </c>
      <c r="P43" s="60" t="s">
        <v>10</v>
      </c>
      <c r="Q43" s="60" t="s">
        <v>10</v>
      </c>
      <c r="R43" s="60">
        <v>18</v>
      </c>
      <c r="S43" s="60" t="s">
        <v>23</v>
      </c>
      <c r="T43" s="62">
        <v>1.7</v>
      </c>
      <c r="U43" s="60" t="s">
        <v>99</v>
      </c>
      <c r="V43" s="50">
        <v>10</v>
      </c>
      <c r="W43" s="60">
        <v>4</v>
      </c>
      <c r="X43" s="49">
        <v>70.5</v>
      </c>
      <c r="Y43" s="48">
        <v>880</v>
      </c>
      <c r="Z43" s="96"/>
      <c r="AA43" s="3"/>
    </row>
    <row r="44" spans="1:27" ht="10.5" customHeight="1">
      <c r="A44" s="8">
        <v>29</v>
      </c>
      <c r="B44" s="60">
        <v>62</v>
      </c>
      <c r="C44" s="60">
        <v>49</v>
      </c>
      <c r="D44" s="51">
        <v>56</v>
      </c>
      <c r="E44" s="51">
        <v>1</v>
      </c>
      <c r="F44" s="60">
        <v>49</v>
      </c>
      <c r="G44" s="51">
        <v>9</v>
      </c>
      <c r="H44" s="51">
        <v>0</v>
      </c>
      <c r="I44" s="110">
        <v>0</v>
      </c>
      <c r="J44" s="66">
        <v>0</v>
      </c>
      <c r="K44" s="60">
        <v>0</v>
      </c>
      <c r="L44" s="50">
        <v>76</v>
      </c>
      <c r="M44" s="50">
        <v>33</v>
      </c>
      <c r="N44" s="60">
        <v>3026</v>
      </c>
      <c r="O44" s="60">
        <v>3003</v>
      </c>
      <c r="P44" s="60" t="s">
        <v>10</v>
      </c>
      <c r="Q44" s="60">
        <v>2</v>
      </c>
      <c r="R44" s="60">
        <v>19</v>
      </c>
      <c r="S44" s="60" t="s">
        <v>23</v>
      </c>
      <c r="T44" s="60">
        <v>2.7</v>
      </c>
      <c r="U44" s="66" t="s">
        <v>99</v>
      </c>
      <c r="V44" s="60">
        <v>3</v>
      </c>
      <c r="W44" s="60">
        <v>0</v>
      </c>
      <c r="X44" s="62">
        <v>66.9</v>
      </c>
      <c r="Y44" s="61">
        <v>630</v>
      </c>
      <c r="Z44" s="96"/>
      <c r="AA44" s="3"/>
    </row>
    <row r="45" spans="1:27" ht="10.5" customHeight="1">
      <c r="A45" s="8">
        <v>30</v>
      </c>
      <c r="B45" s="50">
        <v>64</v>
      </c>
      <c r="C45" s="115">
        <v>44</v>
      </c>
      <c r="D45" s="51">
        <v>54</v>
      </c>
      <c r="E45" s="51">
        <v>-3</v>
      </c>
      <c r="F45" s="60">
        <v>51</v>
      </c>
      <c r="G45" s="51">
        <v>11</v>
      </c>
      <c r="H45" s="51">
        <v>0</v>
      </c>
      <c r="I45" s="66">
        <v>0</v>
      </c>
      <c r="J45" s="66">
        <v>0</v>
      </c>
      <c r="K45" s="60">
        <v>0</v>
      </c>
      <c r="L45" s="50">
        <v>82</v>
      </c>
      <c r="M45" s="50">
        <v>35</v>
      </c>
      <c r="N45" s="115">
        <v>3035</v>
      </c>
      <c r="O45" s="60">
        <v>3024</v>
      </c>
      <c r="P45" s="60" t="s">
        <v>10</v>
      </c>
      <c r="Q45" s="60">
        <v>1</v>
      </c>
      <c r="R45" s="60">
        <v>14</v>
      </c>
      <c r="S45" s="60" t="s">
        <v>112</v>
      </c>
      <c r="T45" s="60">
        <v>1.6</v>
      </c>
      <c r="U45" s="66" t="s">
        <v>304</v>
      </c>
      <c r="V45" s="60">
        <v>0</v>
      </c>
      <c r="W45" s="60">
        <v>0</v>
      </c>
      <c r="X45" s="62">
        <v>63.5</v>
      </c>
      <c r="Y45" s="61">
        <v>620</v>
      </c>
      <c r="Z45" s="96"/>
      <c r="AA45" s="3"/>
    </row>
    <row r="46" spans="1:27" ht="10.5" customHeight="1" thickBot="1">
      <c r="A46" s="8"/>
      <c r="B46" s="119"/>
      <c r="C46" s="50"/>
      <c r="D46" s="50"/>
      <c r="E46" s="50"/>
      <c r="F46" s="50"/>
      <c r="G46" s="50"/>
      <c r="H46" s="50"/>
      <c r="I46" s="111"/>
      <c r="J46" s="51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1"/>
      <c r="V46" s="50"/>
      <c r="W46" s="51"/>
      <c r="X46" s="54"/>
      <c r="Y46" s="53"/>
      <c r="Z46" s="97"/>
      <c r="AA46" s="3"/>
    </row>
    <row r="47" spans="1:27" ht="10.5" customHeight="1">
      <c r="A47" s="9"/>
      <c r="B47" s="102">
        <f>SUM(B16:B46)</f>
        <v>2301</v>
      </c>
      <c r="C47" s="103">
        <f>SUM(C16:C46)</f>
        <v>1808</v>
      </c>
      <c r="D47" s="104"/>
      <c r="E47" s="137"/>
      <c r="F47" s="102">
        <f>SUM(F16:F46)</f>
        <v>1967</v>
      </c>
      <c r="G47" s="122">
        <f>SUM(G16:G46)</f>
        <v>54</v>
      </c>
      <c r="H47" s="122">
        <f>SUM(H16:H46)</f>
        <v>170</v>
      </c>
      <c r="I47" s="132">
        <f>SUM(I16:I46)</f>
        <v>6</v>
      </c>
      <c r="J47" s="102">
        <v>0</v>
      </c>
      <c r="K47" s="102"/>
      <c r="L47" s="106"/>
      <c r="M47" s="102"/>
      <c r="N47" s="102"/>
      <c r="O47" s="102"/>
      <c r="P47" s="102">
        <f>SUM(P16:P46)</f>
        <v>56</v>
      </c>
      <c r="Q47" s="102">
        <f>SUM(Q16:Q46)</f>
        <v>76</v>
      </c>
      <c r="R47" s="102">
        <v>35</v>
      </c>
      <c r="S47" s="102" t="s">
        <v>297</v>
      </c>
      <c r="T47" s="107">
        <v>2.5</v>
      </c>
      <c r="U47" s="107" t="s">
        <v>99</v>
      </c>
      <c r="V47" s="102">
        <f>SUM(V16:V46)</f>
        <v>163</v>
      </c>
      <c r="W47" s="102">
        <f>SUM(W16:W46)</f>
        <v>163</v>
      </c>
      <c r="X47" s="107"/>
      <c r="Y47" s="156"/>
      <c r="Z47" s="98" t="s">
        <v>11</v>
      </c>
      <c r="AA47" s="2"/>
    </row>
    <row r="48" spans="1:27" ht="10.5" customHeight="1">
      <c r="A48" s="10"/>
      <c r="B48" s="107">
        <f>AVERAGE(B16:B46)</f>
        <v>76.7</v>
      </c>
      <c r="C48" s="107">
        <f>AVERAGE(C16:C46)</f>
        <v>60.266666666666666</v>
      </c>
      <c r="D48" s="106"/>
      <c r="E48" s="107">
        <v>7.9</v>
      </c>
      <c r="F48" s="107">
        <f>AVERAGE(F16:F46)</f>
        <v>65.56666666666666</v>
      </c>
      <c r="G48" s="108"/>
      <c r="H48" s="108"/>
      <c r="I48" s="108"/>
      <c r="J48" s="108"/>
      <c r="K48" s="106"/>
      <c r="L48" s="107">
        <f>AVERAGE(L16:L46)</f>
        <v>93.16666666666667</v>
      </c>
      <c r="M48" s="107">
        <f>AVERAGE(M16:M46)</f>
        <v>57.5</v>
      </c>
      <c r="N48" s="122">
        <f>AVERAGE(N16:N47)</f>
        <v>3004.766666666667</v>
      </c>
      <c r="O48" s="122">
        <f>AVERAGE(O16:O47)</f>
        <v>2989.4333333333334</v>
      </c>
      <c r="P48" s="107">
        <f>AVERAGE(P16:P47)</f>
        <v>8</v>
      </c>
      <c r="Q48" s="107">
        <f>AVERAGE(Q16:Q47)</f>
        <v>7.238095238095238</v>
      </c>
      <c r="R48" s="109"/>
      <c r="S48" s="106"/>
      <c r="T48" s="107"/>
      <c r="U48" s="107"/>
      <c r="V48" s="107">
        <f>AVERAGE(V16:V46)</f>
        <v>5.433333333333334</v>
      </c>
      <c r="W48" s="107">
        <v>5.4</v>
      </c>
      <c r="X48" s="107">
        <f>AVERAGE(X16:X46)</f>
        <v>72.96666666666668</v>
      </c>
      <c r="Y48" s="107">
        <f>AVERAGE(Y16:Y46)</f>
        <v>690</v>
      </c>
      <c r="Z48" s="100" t="s">
        <v>60</v>
      </c>
      <c r="AA48" s="4"/>
    </row>
    <row r="49" spans="2:26" ht="10.5" customHeight="1">
      <c r="B49" s="22" t="s">
        <v>61</v>
      </c>
      <c r="C49" s="20"/>
      <c r="D49" s="20"/>
      <c r="E49" s="20"/>
      <c r="F49" s="20"/>
      <c r="G49" s="20"/>
      <c r="H49" s="20"/>
      <c r="I49" s="20"/>
      <c r="K49" s="22" t="s">
        <v>64</v>
      </c>
      <c r="L49" s="22"/>
      <c r="M49" s="22"/>
      <c r="N49" s="22"/>
      <c r="O49" s="22"/>
      <c r="P49" s="22"/>
      <c r="Q49" s="22"/>
      <c r="T49" s="22" t="s">
        <v>68</v>
      </c>
      <c r="U49" s="20"/>
      <c r="V49" s="20"/>
      <c r="W49" s="20"/>
      <c r="X49" s="20"/>
      <c r="Y49" s="20"/>
      <c r="Z49" s="99"/>
    </row>
    <row r="50" spans="2:26" ht="10.5" customHeight="1">
      <c r="B50" s="20" t="s">
        <v>138</v>
      </c>
      <c r="C50" s="20"/>
      <c r="D50" s="20"/>
      <c r="E50" s="20"/>
      <c r="F50" s="31">
        <v>68.5</v>
      </c>
      <c r="G50" s="155"/>
      <c r="H50" s="20"/>
      <c r="I50" s="1"/>
      <c r="K50" s="20" t="s">
        <v>93</v>
      </c>
      <c r="L50" s="20"/>
      <c r="M50" s="20"/>
      <c r="N50" s="30"/>
      <c r="O50" s="110">
        <v>54</v>
      </c>
      <c r="P50" s="20"/>
      <c r="Q50" s="20"/>
      <c r="T50" s="20" t="s">
        <v>94</v>
      </c>
      <c r="Y50" s="40">
        <v>6</v>
      </c>
      <c r="Z50" s="44"/>
    </row>
    <row r="51" spans="2:26" ht="10.5" customHeight="1">
      <c r="B51" s="20" t="s">
        <v>235</v>
      </c>
      <c r="C51" s="20"/>
      <c r="D51" s="20"/>
      <c r="E51" s="20"/>
      <c r="F51" s="20"/>
      <c r="G51" s="31">
        <v>7.8</v>
      </c>
      <c r="H51" s="32"/>
      <c r="I51" s="41"/>
      <c r="K51" s="20" t="s">
        <v>114</v>
      </c>
      <c r="L51" s="20"/>
      <c r="M51" s="20"/>
      <c r="N51" s="20"/>
      <c r="O51" s="20"/>
      <c r="P51" s="110">
        <v>-123</v>
      </c>
      <c r="Q51" s="37"/>
      <c r="T51" s="20" t="s">
        <v>150</v>
      </c>
      <c r="Z51" s="35">
        <v>2.76</v>
      </c>
    </row>
    <row r="52" spans="2:26" ht="10.5" customHeight="1">
      <c r="B52" s="20" t="s">
        <v>140</v>
      </c>
      <c r="C52" s="20"/>
      <c r="D52" s="20"/>
      <c r="E52" s="20"/>
      <c r="F52" s="31">
        <v>7.9</v>
      </c>
      <c r="G52" s="46"/>
      <c r="H52" s="20"/>
      <c r="I52" s="1"/>
      <c r="K52" s="20" t="s">
        <v>118</v>
      </c>
      <c r="L52" s="20"/>
      <c r="M52" s="20"/>
      <c r="N52" s="20"/>
      <c r="O52" s="20"/>
      <c r="P52" s="20"/>
      <c r="Q52" s="31">
        <v>66</v>
      </c>
      <c r="R52" s="35"/>
      <c r="T52" s="20" t="s">
        <v>107</v>
      </c>
      <c r="Y52" s="40">
        <v>31.11</v>
      </c>
      <c r="Z52" s="35"/>
    </row>
    <row r="53" spans="2:26" ht="10.5" customHeight="1">
      <c r="B53" s="20" t="s">
        <v>62</v>
      </c>
      <c r="C53" s="20"/>
      <c r="D53" s="20"/>
      <c r="E53" s="20"/>
      <c r="F53" s="20"/>
      <c r="G53" s="31">
        <v>51.2</v>
      </c>
      <c r="H53" s="39"/>
      <c r="I53" s="33"/>
      <c r="K53" s="20" t="s">
        <v>114</v>
      </c>
      <c r="L53" s="20"/>
      <c r="M53" s="20"/>
      <c r="N53" s="20"/>
      <c r="O53" s="20"/>
      <c r="P53" s="31">
        <v>-157</v>
      </c>
      <c r="Q53" s="35"/>
      <c r="T53" s="20" t="s">
        <v>494</v>
      </c>
      <c r="Z53" s="35"/>
    </row>
    <row r="54" spans="2:26" ht="10.5" customHeight="1">
      <c r="B54" s="20" t="s">
        <v>89</v>
      </c>
      <c r="C54" s="20"/>
      <c r="D54" s="20"/>
      <c r="E54" s="20"/>
      <c r="F54" s="20"/>
      <c r="G54" s="20"/>
      <c r="H54" s="31">
        <v>2.5</v>
      </c>
      <c r="I54" s="41"/>
      <c r="T54" s="20" t="s">
        <v>95</v>
      </c>
      <c r="Y54" s="40">
        <v>2.7</v>
      </c>
      <c r="Z54" s="33" t="s">
        <v>491</v>
      </c>
    </row>
    <row r="55" spans="2:25" ht="10.5" customHeight="1">
      <c r="B55" s="20" t="s">
        <v>124</v>
      </c>
      <c r="C55" s="20"/>
      <c r="D55" s="35"/>
      <c r="E55" s="31">
        <v>89</v>
      </c>
      <c r="F55" s="20" t="s">
        <v>151</v>
      </c>
      <c r="G55" s="31" t="s">
        <v>490</v>
      </c>
      <c r="H55" s="1"/>
      <c r="K55" s="22" t="s">
        <v>65</v>
      </c>
      <c r="L55" s="22"/>
      <c r="M55" s="22"/>
      <c r="N55" s="22"/>
      <c r="O55" s="22"/>
      <c r="T55" s="20" t="s">
        <v>225</v>
      </c>
      <c r="Y55" s="31">
        <v>0</v>
      </c>
    </row>
    <row r="56" spans="2:26" ht="10.5" customHeight="1">
      <c r="B56" s="20" t="s">
        <v>125</v>
      </c>
      <c r="C56" s="20"/>
      <c r="D56" s="35"/>
      <c r="E56" s="31">
        <v>44</v>
      </c>
      <c r="F56" s="20" t="s">
        <v>151</v>
      </c>
      <c r="G56" s="31" t="s">
        <v>266</v>
      </c>
      <c r="H56" s="20"/>
      <c r="K56" s="20" t="s">
        <v>93</v>
      </c>
      <c r="N56" s="29"/>
      <c r="O56" s="31">
        <v>170</v>
      </c>
      <c r="T56" s="20" t="s">
        <v>89</v>
      </c>
      <c r="Y56" s="31"/>
      <c r="Z56" s="35">
        <v>0</v>
      </c>
    </row>
    <row r="57" spans="2:25" ht="10.5" customHeight="1">
      <c r="B57" s="20"/>
      <c r="C57" s="20" t="s">
        <v>63</v>
      </c>
      <c r="D57" s="20"/>
      <c r="E57" s="20"/>
      <c r="F57" s="20"/>
      <c r="G57" s="20"/>
      <c r="H57" s="20"/>
      <c r="I57" s="1"/>
      <c r="K57" s="20" t="s">
        <v>89</v>
      </c>
      <c r="P57" s="31">
        <v>116</v>
      </c>
      <c r="T57" s="20" t="s">
        <v>153</v>
      </c>
      <c r="Y57" s="31">
        <v>0</v>
      </c>
    </row>
    <row r="58" spans="2:26" ht="10.5" customHeight="1">
      <c r="B58" s="20" t="s">
        <v>152</v>
      </c>
      <c r="C58" s="20"/>
      <c r="D58" s="20"/>
      <c r="E58" s="20"/>
      <c r="F58" s="31">
        <f>COUNTIF(B16:B46,"&gt;=90")</f>
        <v>0</v>
      </c>
      <c r="H58" s="20"/>
      <c r="I58" s="1"/>
      <c r="K58" s="20" t="s">
        <v>115</v>
      </c>
      <c r="Q58" s="31">
        <v>848</v>
      </c>
      <c r="R58" s="35"/>
      <c r="T58" s="20" t="s">
        <v>224</v>
      </c>
      <c r="Z58" s="44">
        <v>0</v>
      </c>
    </row>
    <row r="59" spans="2:25" ht="10.5" customHeight="1">
      <c r="B59" s="20" t="s">
        <v>81</v>
      </c>
      <c r="C59" s="20"/>
      <c r="D59" s="20"/>
      <c r="E59" s="20"/>
      <c r="F59" s="31">
        <f>COUNTIF(B16:B46,"&lt;=32")</f>
        <v>0</v>
      </c>
      <c r="H59" s="20"/>
      <c r="I59" s="1"/>
      <c r="K59" s="20" t="s">
        <v>89</v>
      </c>
      <c r="P59" s="31">
        <v>194</v>
      </c>
      <c r="T59" s="20" t="s">
        <v>95</v>
      </c>
      <c r="Y59" s="46" t="s">
        <v>76</v>
      </c>
    </row>
    <row r="60" spans="2:20" ht="10.5" customHeight="1">
      <c r="B60" s="20" t="s">
        <v>83</v>
      </c>
      <c r="C60" s="20"/>
      <c r="D60" s="20"/>
      <c r="E60" s="20"/>
      <c r="F60" s="31">
        <f>COUNTIF(C16:C46,"&lt;=32")</f>
        <v>0</v>
      </c>
      <c r="H60" s="20"/>
      <c r="I60" s="1"/>
      <c r="T60" s="20" t="s">
        <v>154</v>
      </c>
    </row>
    <row r="61" spans="2:25" ht="10.5" customHeight="1">
      <c r="B61" s="20" t="s">
        <v>84</v>
      </c>
      <c r="C61" s="20"/>
      <c r="D61" s="20"/>
      <c r="E61" s="20"/>
      <c r="F61" s="46">
        <f>COUNTIF(C16:C46,"&lt;=0")</f>
        <v>0</v>
      </c>
      <c r="H61" s="20"/>
      <c r="I61" s="1"/>
      <c r="K61" s="22" t="s">
        <v>66</v>
      </c>
      <c r="L61" s="21"/>
      <c r="M61" s="21"/>
      <c r="N61" s="21"/>
      <c r="O61" s="21"/>
      <c r="T61" s="20" t="s">
        <v>96</v>
      </c>
      <c r="Y61" s="46" t="s">
        <v>76</v>
      </c>
    </row>
    <row r="62" spans="11:25" ht="10.5" customHeight="1">
      <c r="K62" s="20" t="s">
        <v>145</v>
      </c>
      <c r="O62" s="40">
        <v>29.97</v>
      </c>
      <c r="P62" s="205"/>
      <c r="Q62" s="205"/>
      <c r="V62" s="20" t="s">
        <v>97</v>
      </c>
      <c r="W62" s="20"/>
      <c r="X62" s="20"/>
      <c r="Y62" s="46" t="s">
        <v>76</v>
      </c>
    </row>
    <row r="63" spans="2:25" ht="9.75" customHeight="1">
      <c r="B63" s="22" t="s">
        <v>74</v>
      </c>
      <c r="C63" s="21"/>
      <c r="D63" s="21"/>
      <c r="E63" s="21"/>
      <c r="K63" s="20" t="s">
        <v>123</v>
      </c>
      <c r="P63" s="32">
        <v>-0.3</v>
      </c>
      <c r="Q63" s="27"/>
      <c r="V63" s="20" t="s">
        <v>98</v>
      </c>
      <c r="W63" s="20"/>
      <c r="X63" s="20"/>
      <c r="Y63" s="46" t="s">
        <v>76</v>
      </c>
    </row>
    <row r="64" spans="2:17" ht="9.75" customHeight="1">
      <c r="B64" s="20" t="s">
        <v>138</v>
      </c>
      <c r="F64" s="32">
        <v>2.5</v>
      </c>
      <c r="G64" s="41"/>
      <c r="K64" s="20" t="s">
        <v>79</v>
      </c>
      <c r="M64" s="40">
        <v>30.35</v>
      </c>
      <c r="N64" s="20" t="s">
        <v>86</v>
      </c>
      <c r="O64" s="31" t="s">
        <v>266</v>
      </c>
      <c r="P64" s="27"/>
      <c r="Q64" s="27"/>
    </row>
    <row r="65" spans="2:26" ht="9.75" customHeight="1">
      <c r="B65" s="20" t="s">
        <v>92</v>
      </c>
      <c r="G65" s="33" t="s">
        <v>99</v>
      </c>
      <c r="H65" s="33"/>
      <c r="I65" s="28"/>
      <c r="K65" s="20" t="s">
        <v>80</v>
      </c>
      <c r="M65" s="40">
        <v>29.63</v>
      </c>
      <c r="N65" s="20" t="s">
        <v>86</v>
      </c>
      <c r="O65" s="31" t="s">
        <v>303</v>
      </c>
      <c r="P65" s="27"/>
      <c r="T65" s="22" t="s">
        <v>103</v>
      </c>
      <c r="U65" s="22"/>
      <c r="V65" s="22"/>
      <c r="W65" s="22"/>
      <c r="X65" s="22"/>
      <c r="Y65" s="45"/>
      <c r="Z65" s="45"/>
    </row>
    <row r="66" spans="2:25" ht="9.75" customHeight="1">
      <c r="B66" s="20" t="s">
        <v>287</v>
      </c>
      <c r="E66" s="31">
        <v>35</v>
      </c>
      <c r="F66" s="20" t="s">
        <v>67</v>
      </c>
      <c r="G66" s="33" t="s">
        <v>106</v>
      </c>
      <c r="H66" s="33"/>
      <c r="T66" s="20" t="s">
        <v>104</v>
      </c>
      <c r="U66" s="20"/>
      <c r="V66" s="20"/>
      <c r="W66" s="20"/>
      <c r="X66" s="20"/>
      <c r="Y66" s="31">
        <v>690</v>
      </c>
    </row>
    <row r="67" spans="2:25" ht="9.75" customHeight="1">
      <c r="B67" s="20" t="s">
        <v>88</v>
      </c>
      <c r="E67" s="31" t="s">
        <v>297</v>
      </c>
      <c r="F67" s="31"/>
      <c r="G67" s="35"/>
      <c r="T67" s="20" t="s">
        <v>105</v>
      </c>
      <c r="W67" s="31">
        <v>1040</v>
      </c>
      <c r="X67" s="46" t="s">
        <v>67</v>
      </c>
      <c r="Y67" s="31" t="s">
        <v>492</v>
      </c>
    </row>
    <row r="68" spans="2:26" ht="12.7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Z68" s="83"/>
    </row>
    <row r="69" spans="2:26" ht="12.75">
      <c r="B69" s="165" t="s">
        <v>493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47"/>
      <c r="Z69" s="83"/>
    </row>
    <row r="70" spans="2:20" ht="12.75">
      <c r="B70" s="165" t="s">
        <v>480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24"/>
      <c r="T70" s="25"/>
    </row>
    <row r="71" spans="2:16" ht="12.75">
      <c r="B71" s="165" t="s">
        <v>483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2:10" ht="12.75">
      <c r="B72" s="165" t="s">
        <v>485</v>
      </c>
      <c r="C72" s="165"/>
      <c r="D72" s="165"/>
      <c r="E72" s="165"/>
      <c r="F72" s="165"/>
      <c r="G72" s="165"/>
      <c r="H72" s="165"/>
      <c r="I72" s="165"/>
      <c r="J72" s="165"/>
    </row>
  </sheetData>
  <sheetProtection/>
  <mergeCells count="1">
    <mergeCell ref="P62:Q62"/>
  </mergeCells>
  <printOptions horizontalCentered="1"/>
  <pageMargins left="0.17" right="0" top="0.23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DaveW</dc:creator>
  <cp:keywords/>
  <dc:description/>
  <cp:lastModifiedBy>DaveW</cp:lastModifiedBy>
  <cp:lastPrinted>2016-01-01T13:42:03Z</cp:lastPrinted>
  <dcterms:created xsi:type="dcterms:W3CDTF">2006-09-29T18:50:01Z</dcterms:created>
  <dcterms:modified xsi:type="dcterms:W3CDTF">2016-01-01T18:59:57Z</dcterms:modified>
  <cp:category/>
  <cp:version/>
  <cp:contentType/>
  <cp:contentStatus/>
</cp:coreProperties>
</file>