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953" activeTab="11"/>
  </bookViews>
  <sheets>
    <sheet name="January2022" sheetId="1" r:id="rId1"/>
    <sheet name="February2022" sheetId="2" r:id="rId2"/>
    <sheet name="March2022" sheetId="3" r:id="rId3"/>
    <sheet name="April2022" sheetId="4" r:id="rId4"/>
    <sheet name="May2022" sheetId="5" r:id="rId5"/>
    <sheet name="June2022" sheetId="6" r:id="rId6"/>
    <sheet name="July2022" sheetId="7" r:id="rId7"/>
    <sheet name="August2022" sheetId="8" r:id="rId8"/>
    <sheet name="September2022" sheetId="9" r:id="rId9"/>
    <sheet name="October2022" sheetId="10" r:id="rId10"/>
    <sheet name="November2022" sheetId="11" r:id="rId11"/>
    <sheet name="December2022" sheetId="12" r:id="rId12"/>
  </sheets>
  <definedNames>
    <definedName name="_xlnm.Print_Area" localSheetId="9">'October2022'!$A$1:$AB$72</definedName>
    <definedName name="_xlnm.Print_Area" localSheetId="8">'September2022'!$A$1:$AB$71</definedName>
  </definedNames>
  <calcPr fullCalcOnLoad="1"/>
</workbook>
</file>

<file path=xl/sharedStrings.xml><?xml version="1.0" encoding="utf-8"?>
<sst xmlns="http://schemas.openxmlformats.org/spreadsheetml/2006/main" count="2678" uniqueCount="572">
  <si>
    <t>MAX</t>
  </si>
  <si>
    <t>MIN</t>
  </si>
  <si>
    <t>AVG</t>
  </si>
  <si>
    <t>DEP</t>
  </si>
  <si>
    <t>NORM</t>
  </si>
  <si>
    <t>AT</t>
  </si>
  <si>
    <t>OBS</t>
  </si>
  <si>
    <t>MIDN</t>
  </si>
  <si>
    <t>H</t>
  </si>
  <si>
    <t>D</t>
  </si>
  <si>
    <t>C</t>
  </si>
  <si>
    <t>TOTAL</t>
  </si>
  <si>
    <t>WATER</t>
  </si>
  <si>
    <t>SNOW</t>
  </si>
  <si>
    <t>HAIL</t>
  </si>
  <si>
    <t>SLEET</t>
  </si>
  <si>
    <t>(IN)</t>
  </si>
  <si>
    <t>A</t>
  </si>
  <si>
    <t>T</t>
  </si>
  <si>
    <t>E</t>
  </si>
  <si>
    <t>M</t>
  </si>
  <si>
    <t>X</t>
  </si>
  <si>
    <t>I</t>
  </si>
  <si>
    <t>N</t>
  </si>
  <si>
    <t>(F)</t>
  </si>
  <si>
    <t>FROM</t>
  </si>
  <si>
    <t>EQ IN.</t>
  </si>
  <si>
    <t>OR ICE</t>
  </si>
  <si>
    <t>ON GRND</t>
  </si>
  <si>
    <t>REL</t>
  </si>
  <si>
    <t>HUM</t>
  </si>
  <si>
    <t>IDITY</t>
  </si>
  <si>
    <t>%</t>
  </si>
  <si>
    <t>BARO</t>
  </si>
  <si>
    <t>PRES</t>
  </si>
  <si>
    <t>(IN HG)</t>
  </si>
  <si>
    <t>6A</t>
  </si>
  <si>
    <t>6P</t>
  </si>
  <si>
    <t>FOR</t>
  </si>
  <si>
    <t>DAY</t>
  </si>
  <si>
    <t>DIR.</t>
  </si>
  <si>
    <t>PREV</t>
  </si>
  <si>
    <t>SKY</t>
  </si>
  <si>
    <t>COV</t>
  </si>
  <si>
    <t>S.R</t>
  </si>
  <si>
    <t>S.S</t>
  </si>
  <si>
    <t>SOIL</t>
  </si>
  <si>
    <t>TEMP</t>
  </si>
  <si>
    <t>4"</t>
  </si>
  <si>
    <t>(10CM)</t>
  </si>
  <si>
    <t>Temperature (F)</t>
  </si>
  <si>
    <t>Wind (mph)</t>
  </si>
  <si>
    <t>Precipitation (IN)</t>
  </si>
  <si>
    <t>ELEVATION 982MSL(299 METERS)</t>
  </si>
  <si>
    <t>STATION EST. FEBRUARY 1962</t>
  </si>
  <si>
    <t>DAVID C WIERSTAD OBSERVER</t>
  </si>
  <si>
    <t>V</t>
  </si>
  <si>
    <t>G</t>
  </si>
  <si>
    <t>NORTH SAINT PAUL, MINNESOTA</t>
  </si>
  <si>
    <t xml:space="preserve">   LOCAL CLIMATOLOGICAL DATA</t>
  </si>
  <si>
    <t>AVERAGE</t>
  </si>
  <si>
    <t>TEMPERATURE (F)</t>
  </si>
  <si>
    <t>YEAR TO DATE AVERAGE…</t>
  </si>
  <si>
    <t>NUMBER OF DAYS WITH--</t>
  </si>
  <si>
    <t>HEATING DEGREE DAYS (65F)</t>
  </si>
  <si>
    <t>COOLING DEGREE DAYS (65F)</t>
  </si>
  <si>
    <t>BAROMETRIC PRESSURE (IN HG)</t>
  </si>
  <si>
    <t>ON..</t>
  </si>
  <si>
    <t>PRECIPITATION (IN)</t>
  </si>
  <si>
    <t>2194 E RADATZ AVE</t>
  </si>
  <si>
    <t xml:space="preserve">           REMARKS</t>
  </si>
  <si>
    <t xml:space="preserve">                   LAT. 45.01.36 NORTH</t>
  </si>
  <si>
    <t xml:space="preserve">                  LONG. 093.00.24 WEST</t>
  </si>
  <si>
    <t xml:space="preserve">                  TOWNSHIP 29 N 22 W</t>
  </si>
  <si>
    <t>WIND (MPH)</t>
  </si>
  <si>
    <t>WNW</t>
  </si>
  <si>
    <t>None</t>
  </si>
  <si>
    <t>DEPARTURE FROM NORMAL………</t>
  </si>
  <si>
    <t>HIGHEST…..</t>
  </si>
  <si>
    <t>LOWEST…..</t>
  </si>
  <si>
    <t>MAX 32 OR BELOW……</t>
  </si>
  <si>
    <t>MAX 90 OR ABOVE…….</t>
  </si>
  <si>
    <t>MIN 32 OR BELOW…….</t>
  </si>
  <si>
    <t>MIN  0  OR BELOW…….</t>
  </si>
  <si>
    <t>FASTEST MILE……</t>
  </si>
  <si>
    <t>ON….</t>
  </si>
  <si>
    <t>OBS. TAKEN AT MIDN (LST)</t>
  </si>
  <si>
    <t>DIRECTION…………….</t>
  </si>
  <si>
    <t>DEPARTURE FROM NORMAL……</t>
  </si>
  <si>
    <t>AVERAGE MONTHLY…..</t>
  </si>
  <si>
    <t>ABSOLUTE VALUE……..</t>
  </si>
  <si>
    <t>PREVAILING DIRECTION……</t>
  </si>
  <si>
    <t>TOTAL THIS MONTH……..</t>
  </si>
  <si>
    <t>TOTAL THIS MONTH…….</t>
  </si>
  <si>
    <t>GREATEST IN 24HRS…..</t>
  </si>
  <si>
    <t>DATES OF HAIL………….</t>
  </si>
  <si>
    <t>SLEET……….</t>
  </si>
  <si>
    <t>GLAZE……….</t>
  </si>
  <si>
    <t>NNE</t>
  </si>
  <si>
    <t>SOLAR</t>
  </si>
  <si>
    <t>DAILY</t>
  </si>
  <si>
    <t>WM2</t>
  </si>
  <si>
    <t>SOLAR RADIATION(WM2)</t>
  </si>
  <si>
    <t>AVERAGE MONTHLY…….</t>
  </si>
  <si>
    <t>HIGHEST……..</t>
  </si>
  <si>
    <t>YEAR TO DATE TOTAL…</t>
  </si>
  <si>
    <t>REMARKS</t>
  </si>
  <si>
    <t>ON GRD</t>
  </si>
  <si>
    <t>WATR</t>
  </si>
  <si>
    <t>S</t>
  </si>
  <si>
    <t>SSE</t>
  </si>
  <si>
    <t>NE</t>
  </si>
  <si>
    <t>DEPARTURE FROM NORMAL……..</t>
  </si>
  <si>
    <t>DEPARTURE FROM NORMAL…..</t>
  </si>
  <si>
    <t>YEAR TO DATE AVERAGE…….</t>
  </si>
  <si>
    <t>ON…..</t>
  </si>
  <si>
    <t xml:space="preserve">AVERAGE MONTHLY… </t>
  </si>
  <si>
    <t xml:space="preserve">DEPARTURE FROM NORMAL…… </t>
  </si>
  <si>
    <t>HIGHEST……….</t>
  </si>
  <si>
    <t>LOWEST……….</t>
  </si>
  <si>
    <t>ESE</t>
  </si>
  <si>
    <t xml:space="preserve"> </t>
  </si>
  <si>
    <t xml:space="preserve">TOTAL SNOW,SLEET,HAIL… </t>
  </si>
  <si>
    <t>AVERAGE MONTHLY….</t>
  </si>
  <si>
    <t xml:space="preserve">SEASON TO DATE TOTAL…    </t>
  </si>
  <si>
    <t>DEPARTURE FROM NORMAL..</t>
  </si>
  <si>
    <t>DIRECTION………….</t>
  </si>
  <si>
    <t>AVERAGE MONTHLY…</t>
  </si>
  <si>
    <t>DEPARTURE FROM NORMAL…</t>
  </si>
  <si>
    <t>ABSOLUTE VALUE……</t>
  </si>
  <si>
    <t>MAX 32 OR BELOW…..</t>
  </si>
  <si>
    <t>FASTEST MILE…</t>
  </si>
  <si>
    <t>DEPARTURE FROM NORMAL…….</t>
  </si>
  <si>
    <t xml:space="preserve">AVERAGE MONTHLY…… </t>
  </si>
  <si>
    <t xml:space="preserve">TOTAL SNOW,SLEET,HAIL….  </t>
  </si>
  <si>
    <t>DEPARTURE FROM NORMAL.</t>
  </si>
  <si>
    <t xml:space="preserve">SEASON TO DATE TOTAL…   </t>
  </si>
  <si>
    <t>GREATEST DEPTH ON GRND.</t>
  </si>
  <si>
    <t xml:space="preserve">DEPARTURE FROM NORMAL… </t>
  </si>
  <si>
    <t>ON…</t>
  </si>
  <si>
    <t>MAX 90 OR ABOVE….</t>
  </si>
  <si>
    <t xml:space="preserve">SEASON TO DATE TOTAL..   </t>
  </si>
  <si>
    <t>OR GND</t>
  </si>
  <si>
    <t>SEASONAL TOTAL (SINCE JAN 1ST)…</t>
  </si>
  <si>
    <t>GREATEST IN 24HRS……….</t>
  </si>
  <si>
    <t>DIRECTION…………</t>
  </si>
  <si>
    <t xml:space="preserve">DEPARTURE FROM NORMAL…  </t>
  </si>
  <si>
    <t xml:space="preserve">TOTAL SNOW,SLEET,HAIL…   </t>
  </si>
  <si>
    <t xml:space="preserve">SEASON TO DATE TOTAL…  </t>
  </si>
  <si>
    <t>PREVAILING DIRECTION…</t>
  </si>
  <si>
    <t xml:space="preserve">   REMARKS</t>
  </si>
  <si>
    <t xml:space="preserve">                </t>
  </si>
  <si>
    <t>TOTAL THIS MONTH…………</t>
  </si>
  <si>
    <t>MAX 32 OR BELOW…</t>
  </si>
  <si>
    <t>MIN 32 OR BELOW….</t>
  </si>
  <si>
    <t>MIN  0  OR BELOW….</t>
  </si>
  <si>
    <t>AVERAGE MONTHLY..</t>
  </si>
  <si>
    <t xml:space="preserve">DEPARTURE FROM NORMAL……. </t>
  </si>
  <si>
    <t>DEPARTURE FROM NORMAL….</t>
  </si>
  <si>
    <t>TOTAL THIS MONTH………….</t>
  </si>
  <si>
    <t>AVERAGE MONTHLY………</t>
  </si>
  <si>
    <t>DATES OF  HAIL………….</t>
  </si>
  <si>
    <t xml:space="preserve">                                LONG. 093.00.24 WEST</t>
  </si>
  <si>
    <t xml:space="preserve">                                TOWNSHIP 29 N 22 W</t>
  </si>
  <si>
    <t>DIRECTION..</t>
  </si>
  <si>
    <t>SEASONAL TOTAL (SINCE JAN 1ST).</t>
  </si>
  <si>
    <t>MAX 90 OR ABOVE……</t>
  </si>
  <si>
    <t>MIN 32 OR BELOW……</t>
  </si>
  <si>
    <t>MIN  0  OR BELOW……</t>
  </si>
  <si>
    <t xml:space="preserve">TOTAL SNOW,SLEET,HAIL…  </t>
  </si>
  <si>
    <t xml:space="preserve">                                          LAT. 45.01.36 NORTH</t>
  </si>
  <si>
    <t xml:space="preserve">                                          TOWNSHIP 29 N 22 W</t>
  </si>
  <si>
    <t xml:space="preserve">                                           651-777-4179 (VOICE)</t>
  </si>
  <si>
    <t>SECTION 2</t>
  </si>
  <si>
    <t>TOTAL THIS MONTH…………....</t>
  </si>
  <si>
    <t>GLAZE……</t>
  </si>
  <si>
    <t>SOIL TEMPERATURE (F)</t>
  </si>
  <si>
    <t>ON……</t>
  </si>
  <si>
    <t>HIGHEST………</t>
  </si>
  <si>
    <t xml:space="preserve">                  LONG. -93.00.24 WEST</t>
  </si>
  <si>
    <t xml:space="preserve">        LOCAL CLIMATOLOGICAL DATA</t>
  </si>
  <si>
    <t xml:space="preserve">GREATEST IN 24HRS………            </t>
  </si>
  <si>
    <r>
      <t xml:space="preserve">SEASON TO DATE TOTAL..   </t>
    </r>
    <r>
      <rPr>
        <sz val="7"/>
        <rFont val="Arial Narrow"/>
        <family val="2"/>
      </rPr>
      <t xml:space="preserve"> </t>
    </r>
    <r>
      <rPr>
        <sz val="7"/>
        <rFont val="Arial"/>
        <family val="2"/>
      </rPr>
      <t xml:space="preserve">  </t>
    </r>
  </si>
  <si>
    <t xml:space="preserve">         LOCAL CLIMATOLOGICAL DATA</t>
  </si>
  <si>
    <t xml:space="preserve">ON… </t>
  </si>
  <si>
    <t xml:space="preserve"> SECTION 2</t>
  </si>
  <si>
    <t xml:space="preserve">DEPARTURE FROM NORMAL…   </t>
  </si>
  <si>
    <t>TOTAL SNOW,SLEET,HAIL.</t>
  </si>
  <si>
    <t xml:space="preserve">  </t>
  </si>
  <si>
    <t>TOWNSHIP 29 N 22 W</t>
  </si>
  <si>
    <t xml:space="preserve">         </t>
  </si>
  <si>
    <t>LONG. -93.00.24 WEST</t>
  </si>
  <si>
    <t>LOT 6 BLOCK 6</t>
  </si>
  <si>
    <t>YEAR TO DATE AVERAGE,,</t>
  </si>
  <si>
    <t>TOTAL THIS MONTH..</t>
  </si>
  <si>
    <t>DEPARTURE FROM NORMAL</t>
  </si>
  <si>
    <t xml:space="preserve">       </t>
  </si>
  <si>
    <t>TOWNSHIP 29 N 22W</t>
  </si>
  <si>
    <t xml:space="preserve">                  LAT. 45.01.36 NORTH</t>
  </si>
  <si>
    <t>TOTAL THIS MONTH……</t>
  </si>
  <si>
    <t>DIRECTION…….</t>
  </si>
  <si>
    <t>ABSOLUTE VALUE…</t>
  </si>
  <si>
    <t>MAX 90 OR ABOVE…</t>
  </si>
  <si>
    <t>MAX 32 OR BELOW..</t>
  </si>
  <si>
    <t>MIN 32 OR BELOW…</t>
  </si>
  <si>
    <t>MIN  0  OR BELOW…</t>
  </si>
  <si>
    <t xml:space="preserve">   ON..</t>
  </si>
  <si>
    <t>SEASONAL TOTAL (SINCE JULY 1ST).</t>
  </si>
  <si>
    <t>DEPARTURE FROM NORMAL…………</t>
  </si>
  <si>
    <t xml:space="preserve">DEPARTURE FROM NORMAL. </t>
  </si>
  <si>
    <t xml:space="preserve">DEPARTURE FROM NORMAL.  </t>
  </si>
  <si>
    <t xml:space="preserve">GREATEST DEPTH ON GRND.               </t>
  </si>
  <si>
    <t>SLEET……..</t>
  </si>
  <si>
    <t xml:space="preserve"> ON… </t>
  </si>
  <si>
    <t xml:space="preserve">      Precipitation (IN)</t>
  </si>
  <si>
    <t>On..</t>
  </si>
  <si>
    <t xml:space="preserve">DEPARTURE FROM NORMAL.    </t>
  </si>
  <si>
    <t xml:space="preserve">SEASON TO DATE TOTAL…         </t>
  </si>
  <si>
    <t xml:space="preserve">DEPARTURE FROM NORMAL.   </t>
  </si>
  <si>
    <t>FASTEST MILE.</t>
  </si>
  <si>
    <t>SEASONAL TOTAL (SINCE JULY 1ST)…</t>
  </si>
  <si>
    <t xml:space="preserve">AVERAGE MONTHLY.. </t>
  </si>
  <si>
    <t>TOTAL THIS MONTH…..</t>
  </si>
  <si>
    <t>ON.</t>
  </si>
  <si>
    <t>DIRECTION……….</t>
  </si>
  <si>
    <r>
      <t>SEASONAL TOTAL (SINCE JAN 1ST).</t>
    </r>
    <r>
      <rPr>
        <sz val="7"/>
        <rFont val="Arial Narrow"/>
        <family val="2"/>
      </rPr>
      <t xml:space="preserve"> </t>
    </r>
  </si>
  <si>
    <t xml:space="preserve">SEASON TO DATE TOTAL..       </t>
  </si>
  <si>
    <t>LAT. 45.01.36 NORTH</t>
  </si>
  <si>
    <t>TOTAL SNOW,SLEET,HAIL..</t>
  </si>
  <si>
    <t xml:space="preserve">TOTAL SNOW,SLEET,HAIL  </t>
  </si>
  <si>
    <t>GREATEST IN 24HRS……..</t>
  </si>
  <si>
    <t>FASTEST MILE..</t>
  </si>
  <si>
    <t xml:space="preserve">         LONG. -93.00.24 WEST</t>
  </si>
  <si>
    <t xml:space="preserve">         TOWNSHIP 29 N 22 W</t>
  </si>
  <si>
    <t xml:space="preserve">         SECTION 2</t>
  </si>
  <si>
    <t xml:space="preserve">          LOT 6 BLOCK 6</t>
  </si>
  <si>
    <t>NW</t>
  </si>
  <si>
    <t>W</t>
  </si>
  <si>
    <t>SE</t>
  </si>
  <si>
    <t>fog</t>
  </si>
  <si>
    <t>SW</t>
  </si>
  <si>
    <t>SSW</t>
  </si>
  <si>
    <t>14TH</t>
  </si>
  <si>
    <t>1ST</t>
  </si>
  <si>
    <t>HIGHEST…</t>
  </si>
  <si>
    <t>AVERAGE MONTHLY.</t>
  </si>
  <si>
    <t>DIRECTION….</t>
  </si>
  <si>
    <t>5TH</t>
  </si>
  <si>
    <t xml:space="preserve">     </t>
  </si>
  <si>
    <r>
      <t xml:space="preserve">DEPARTURE FROM NORMAL… </t>
    </r>
    <r>
      <rPr>
        <sz val="7"/>
        <rFont val="Arial Narrow"/>
        <family val="2"/>
      </rPr>
      <t xml:space="preserve"> </t>
    </r>
  </si>
  <si>
    <t xml:space="preserve">    </t>
  </si>
  <si>
    <t xml:space="preserve">ON..  </t>
  </si>
  <si>
    <t xml:space="preserve">PREVAILING DIRECTION..    </t>
  </si>
  <si>
    <t xml:space="preserve">DEPARTURE FROM NORMAL..  </t>
  </si>
  <si>
    <t>12TH</t>
  </si>
  <si>
    <t>11TH</t>
  </si>
  <si>
    <r>
      <t>DEPARTURE FROM NORMAL…</t>
    </r>
    <r>
      <rPr>
        <sz val="7"/>
        <rFont val="Arial Narrow"/>
        <family val="2"/>
      </rPr>
      <t xml:space="preserve">   </t>
    </r>
  </si>
  <si>
    <r>
      <t xml:space="preserve">DEPARTURE FROM NORMAL… </t>
    </r>
    <r>
      <rPr>
        <sz val="7"/>
        <rFont val="Arial Narrow"/>
        <family val="2"/>
      </rPr>
      <t xml:space="preserve">  </t>
    </r>
  </si>
  <si>
    <t>SLEET…..</t>
  </si>
  <si>
    <t>NONE</t>
  </si>
  <si>
    <t>STATION  EST. FEBRUARY 1962</t>
  </si>
  <si>
    <t>YEAR TO DATE TOTAL……</t>
  </si>
  <si>
    <t>HIGHEST…….</t>
  </si>
  <si>
    <t>LOWEST…….</t>
  </si>
  <si>
    <r>
      <t>DEPARTURE FROM NORMAL…</t>
    </r>
    <r>
      <rPr>
        <sz val="7"/>
        <rFont val="Arial Narrow"/>
        <family val="2"/>
      </rPr>
      <t xml:space="preserve">  </t>
    </r>
  </si>
  <si>
    <t>AVERAGE MONTHLY</t>
  </si>
  <si>
    <t>YEAR TO DATE AVERAGE..</t>
  </si>
  <si>
    <t>DIRECTION…</t>
  </si>
  <si>
    <t xml:space="preserve">HIGHEST….       </t>
  </si>
  <si>
    <r>
      <t>DEPARTURE FROM NORMAL.</t>
    </r>
    <r>
      <rPr>
        <sz val="7"/>
        <rFont val="Arial Narrow"/>
        <family val="2"/>
      </rPr>
      <t xml:space="preserve"> </t>
    </r>
  </si>
  <si>
    <t>SLEET……</t>
  </si>
  <si>
    <t>GLAZE…..</t>
  </si>
  <si>
    <t>ON…...</t>
  </si>
  <si>
    <t xml:space="preserve">AVERAGE MONTHLY   </t>
  </si>
  <si>
    <t>GLAZE….</t>
  </si>
  <si>
    <t>10TH</t>
  </si>
  <si>
    <t xml:space="preserve">SEASONAL TOTAL (SINCE JULY 1ST).. </t>
  </si>
  <si>
    <t xml:space="preserve">DEPARTURE FROM NORMAL... </t>
  </si>
  <si>
    <r>
      <t xml:space="preserve">DEPARTURE FROM NORMAL </t>
    </r>
    <r>
      <rPr>
        <sz val="7"/>
        <rFont val="Arial Narrow"/>
        <family val="2"/>
      </rPr>
      <t xml:space="preserve"> </t>
    </r>
  </si>
  <si>
    <t>thunderstorm p.m</t>
  </si>
  <si>
    <r>
      <t xml:space="preserve">DEPARTURE FROM NORMAL.. </t>
    </r>
    <r>
      <rPr>
        <sz val="7"/>
        <rFont val="Arial"/>
        <family val="2"/>
      </rPr>
      <t xml:space="preserve"> </t>
    </r>
  </si>
  <si>
    <t>HIGHEST….</t>
  </si>
  <si>
    <t>22ND</t>
  </si>
  <si>
    <t>20TH</t>
  </si>
  <si>
    <t xml:space="preserve">SEASONAL TOTAL (SINCE JULY 1ST)..  </t>
  </si>
  <si>
    <t>EQ IN</t>
  </si>
  <si>
    <t>24TH</t>
  </si>
  <si>
    <t>GREATEST DEPTH ON  GROUND….</t>
  </si>
  <si>
    <r>
      <t xml:space="preserve">GREATEST DEPTH ON GRND… </t>
    </r>
    <r>
      <rPr>
        <sz val="8"/>
        <rFont val="Arial"/>
        <family val="2"/>
      </rPr>
      <t xml:space="preserve">   </t>
    </r>
    <r>
      <rPr>
        <sz val="7"/>
        <rFont val="Arial"/>
        <family val="2"/>
      </rPr>
      <t xml:space="preserve">       </t>
    </r>
  </si>
  <si>
    <t xml:space="preserve">AVERAGE MONTHLY…, </t>
  </si>
  <si>
    <t xml:space="preserve">    ON..</t>
  </si>
  <si>
    <t>FASTEST MILE…….</t>
  </si>
  <si>
    <t>PREVAILING DIRECTION….</t>
  </si>
  <si>
    <t>ABSOLUTE VALUE…….....</t>
  </si>
  <si>
    <t>DEPARTURE FROM NORMAL……..........</t>
  </si>
  <si>
    <t>DEPARTURE FROM NORMAL....</t>
  </si>
  <si>
    <t>GREATEST IN 24 HRS….............</t>
  </si>
  <si>
    <t xml:space="preserve">         SEC</t>
  </si>
  <si>
    <t xml:space="preserve">ON…….... </t>
  </si>
  <si>
    <t>SLEET..</t>
  </si>
  <si>
    <t>GLAZE..</t>
  </si>
  <si>
    <r>
      <t xml:space="preserve">SEASONAL TOTAL (SINCE JAN 1ST)…. </t>
    </r>
    <r>
      <rPr>
        <sz val="9"/>
        <rFont val="Arial Black"/>
        <family val="2"/>
      </rPr>
      <t xml:space="preserve">  0</t>
    </r>
  </si>
  <si>
    <r>
      <t xml:space="preserve">DEPARTURE FROM NORMAL. </t>
    </r>
    <r>
      <rPr>
        <sz val="8"/>
        <rFont val="Arial Narrow"/>
        <family val="2"/>
      </rPr>
      <t xml:space="preserve">  </t>
    </r>
  </si>
  <si>
    <r>
      <t xml:space="preserve"> ON…</t>
    </r>
    <r>
      <rPr>
        <sz val="8"/>
        <rFont val="Arial Narrow"/>
        <family val="2"/>
      </rPr>
      <t xml:space="preserve"> </t>
    </r>
  </si>
  <si>
    <r>
      <t>GREATEST DEPTH ON GRND.</t>
    </r>
    <r>
      <rPr>
        <sz val="8"/>
        <rFont val="Arial Narrow"/>
        <family val="2"/>
      </rPr>
      <t xml:space="preserve">. </t>
    </r>
    <r>
      <rPr>
        <sz val="7"/>
        <rFont val="Arial"/>
        <family val="2"/>
      </rPr>
      <t xml:space="preserve"> </t>
    </r>
  </si>
  <si>
    <t xml:space="preserve">ON..                  </t>
  </si>
  <si>
    <t>2ND</t>
  </si>
  <si>
    <t xml:space="preserve">ON..   </t>
  </si>
  <si>
    <t xml:space="preserve">SLEET……,,,,,,,,,,, </t>
  </si>
  <si>
    <t>GLAZE………,,,,,,,,,,,</t>
  </si>
  <si>
    <t>DATES OF HAIL……………,,,</t>
  </si>
  <si>
    <t xml:space="preserve">DEPARTURE FROM NORMAL.. </t>
  </si>
  <si>
    <r>
      <t>DEPARTURE FROM NORMAL..</t>
    </r>
    <r>
      <rPr>
        <sz val="7"/>
        <rFont val="Arial Narrow"/>
        <family val="2"/>
      </rPr>
      <t xml:space="preserve"> </t>
    </r>
    <r>
      <rPr>
        <sz val="8"/>
        <rFont val="Arial Narrow"/>
        <family val="2"/>
      </rPr>
      <t xml:space="preserve"> </t>
    </r>
  </si>
  <si>
    <r>
      <t>DEPARTURE FROM NORMAL..</t>
    </r>
    <r>
      <rPr>
        <sz val="7"/>
        <rFont val="Arial Narrow"/>
        <family val="2"/>
      </rPr>
      <t xml:space="preserve">  </t>
    </r>
  </si>
  <si>
    <r>
      <t>ON..</t>
    </r>
    <r>
      <rPr>
        <sz val="8"/>
        <rFont val="Arial Narrow"/>
        <family val="2"/>
      </rPr>
      <t xml:space="preserve"> </t>
    </r>
  </si>
  <si>
    <t>BLOCK 2</t>
  </si>
  <si>
    <t xml:space="preserve">  SECTION 2</t>
  </si>
  <si>
    <r>
      <t xml:space="preserve">GREATEST DEPTH ON GRND…   </t>
    </r>
    <r>
      <rPr>
        <sz val="9"/>
        <rFont val="Arial Black"/>
        <family val="2"/>
      </rPr>
      <t xml:space="preserve"> 0</t>
    </r>
  </si>
  <si>
    <t>25TH</t>
  </si>
  <si>
    <t>TOTAL THIS MONTH……. .</t>
  </si>
  <si>
    <t>LOWEST..</t>
  </si>
  <si>
    <t xml:space="preserve">   ON….</t>
  </si>
  <si>
    <r>
      <t xml:space="preserve">   ON…</t>
    </r>
    <r>
      <rPr>
        <sz val="9"/>
        <rFont val="Arial Black"/>
        <family val="2"/>
      </rPr>
      <t xml:space="preserve">  </t>
    </r>
  </si>
  <si>
    <t>HIGHEST……</t>
  </si>
  <si>
    <r>
      <t xml:space="preserve">   0N…</t>
    </r>
    <r>
      <rPr>
        <sz val="8"/>
        <rFont val="Arial Narrow"/>
        <family val="2"/>
      </rPr>
      <t xml:space="preserve">    </t>
    </r>
  </si>
  <si>
    <r>
      <t xml:space="preserve">DEPARTURE FROM NORMAL.. </t>
    </r>
    <r>
      <rPr>
        <sz val="8"/>
        <rFont val="Arial Narrow"/>
        <family val="2"/>
      </rPr>
      <t xml:space="preserve">  </t>
    </r>
  </si>
  <si>
    <t xml:space="preserve">      SECTION 2</t>
  </si>
  <si>
    <t>SLEET…...</t>
  </si>
  <si>
    <t xml:space="preserve">      BLOCK  2</t>
  </si>
  <si>
    <t>18TH</t>
  </si>
  <si>
    <t xml:space="preserve">AVERAGE MONTHLY….. </t>
  </si>
  <si>
    <t>GREATEST IN 24HRS…</t>
  </si>
  <si>
    <t>SEASON TO DATE TOTAL…...........        0</t>
  </si>
  <si>
    <t>DEPARTURE FROM NORMAL.. ….</t>
  </si>
  <si>
    <t xml:space="preserve">GREATEST DEPTH ON GRND…....    </t>
  </si>
  <si>
    <t xml:space="preserve">GREATEST DEPTH ON GRND… </t>
  </si>
  <si>
    <t xml:space="preserve"> BLOCK 2</t>
  </si>
  <si>
    <t xml:space="preserve">    NORTH SAINT PAUL, MINNESOTA</t>
  </si>
  <si>
    <t>thunderstorm a.m</t>
  </si>
  <si>
    <t>23RD</t>
  </si>
  <si>
    <t>TOTAL THIS MONTH…</t>
  </si>
  <si>
    <t>GREATEST IN 24HRS…….....</t>
  </si>
  <si>
    <t xml:space="preserve">On… </t>
  </si>
  <si>
    <t xml:space="preserve">  BLOCK 2</t>
  </si>
  <si>
    <t>thunderstorm early a.m.</t>
  </si>
  <si>
    <t>thunderstorm p.m.</t>
  </si>
  <si>
    <t>19TH</t>
  </si>
  <si>
    <t>PREVAILING DIRECTION..</t>
  </si>
  <si>
    <t xml:space="preserve">AVERAGE MONTHLY…  </t>
  </si>
  <si>
    <r>
      <t xml:space="preserve">GREATEST DEPTH ON GRND…  </t>
    </r>
    <r>
      <rPr>
        <sz val="8"/>
        <rFont val="Arial"/>
        <family val="2"/>
      </rPr>
      <t xml:space="preserve"> </t>
    </r>
    <r>
      <rPr>
        <sz val="8"/>
        <rFont val="Arial Black"/>
        <family val="2"/>
      </rPr>
      <t>None</t>
    </r>
    <r>
      <rPr>
        <sz val="7"/>
        <rFont val="Arial"/>
        <family val="2"/>
      </rPr>
      <t>..</t>
    </r>
  </si>
  <si>
    <t>strong southerly winds</t>
  </si>
  <si>
    <t>strong westerly winds</t>
  </si>
  <si>
    <t>6TH</t>
  </si>
  <si>
    <t xml:space="preserve">      SLEET……….</t>
  </si>
  <si>
    <t xml:space="preserve">      GLAZE……….</t>
  </si>
  <si>
    <t>wind gust near 50mph</t>
  </si>
  <si>
    <t>NA</t>
  </si>
  <si>
    <t xml:space="preserve">GLAZE……       </t>
  </si>
  <si>
    <t xml:space="preserve">      (JANUARY 2022)</t>
  </si>
  <si>
    <r>
      <t xml:space="preserve">DEPARTURE FROM NORMAL….  </t>
    </r>
    <r>
      <rPr>
        <b/>
        <sz val="9"/>
        <rFont val="Arial"/>
        <family val="2"/>
      </rPr>
      <t xml:space="preserve">  </t>
    </r>
  </si>
  <si>
    <r>
      <t xml:space="preserve"> ON…</t>
    </r>
    <r>
      <rPr>
        <b/>
        <sz val="9"/>
        <rFont val="Arial"/>
        <family val="2"/>
      </rPr>
      <t xml:space="preserve"> </t>
    </r>
  </si>
  <si>
    <r>
      <t xml:space="preserve"> ON… </t>
    </r>
    <r>
      <rPr>
        <b/>
        <sz val="9"/>
        <rFont val="Arial"/>
        <family val="2"/>
      </rPr>
      <t xml:space="preserve"> </t>
    </r>
  </si>
  <si>
    <t>PRECIPITATION READINGS TAKEN FROM FRANK WATSON 2 MILES NORTH</t>
  </si>
  <si>
    <t>gusty southerly winds</t>
  </si>
  <si>
    <t>7TH</t>
  </si>
  <si>
    <t xml:space="preserve">      4TH,18TH</t>
  </si>
  <si>
    <r>
      <t xml:space="preserve">  ON…</t>
    </r>
    <r>
      <rPr>
        <b/>
        <sz val="9"/>
        <rFont val="Arial"/>
        <family val="2"/>
      </rPr>
      <t xml:space="preserve">  </t>
    </r>
  </si>
  <si>
    <r>
      <t xml:space="preserve">DEPARTURE FROM NORMAL      </t>
    </r>
    <r>
      <rPr>
        <b/>
        <sz val="9"/>
        <rFont val="Arial"/>
        <family val="2"/>
      </rPr>
      <t>74</t>
    </r>
  </si>
  <si>
    <t>(FEBRUARY 2022)</t>
  </si>
  <si>
    <t xml:space="preserve">AVERAGE MONTHLY…….  </t>
  </si>
  <si>
    <t>LOWEST…</t>
  </si>
  <si>
    <t>strong gusty winds</t>
  </si>
  <si>
    <t>wind gust 60 mph p.m</t>
  </si>
  <si>
    <t>heavy snow</t>
  </si>
  <si>
    <t>3RD</t>
  </si>
  <si>
    <t>MAX 32 OR BELOW….</t>
  </si>
  <si>
    <t>MIN  0  OR BELOW…..</t>
  </si>
  <si>
    <t>TOTAL THIS MONTH………</t>
  </si>
  <si>
    <t>YEAR TO DATE TOTAL…....</t>
  </si>
  <si>
    <t>TOTAL SNW,SLEET,HAIL…</t>
  </si>
  <si>
    <t>SEASON TO DATE TOTAL..</t>
  </si>
  <si>
    <t>GRATEST IN 24 HRS…........</t>
  </si>
  <si>
    <t>D ATES OF HAIL…..</t>
  </si>
  <si>
    <t xml:space="preserve">SEASONAL TOTAL (SINCE JULY 1ST)….       </t>
  </si>
  <si>
    <r>
      <t xml:space="preserve">DEPARTURE FROM NORMAL…… </t>
    </r>
    <r>
      <rPr>
        <sz val="9"/>
        <rFont val="Arial Black"/>
        <family val="2"/>
      </rPr>
      <t xml:space="preserve"> 0</t>
    </r>
  </si>
  <si>
    <r>
      <t xml:space="preserve">DEPARTURE FROM NORMAL...   </t>
    </r>
    <r>
      <rPr>
        <sz val="9"/>
        <rFont val="Arial Black"/>
        <family val="2"/>
      </rPr>
      <t xml:space="preserve">  -.3</t>
    </r>
  </si>
  <si>
    <r>
      <t xml:space="preserve">On… </t>
    </r>
    <r>
      <rPr>
        <sz val="9"/>
        <rFont val="Arial Black"/>
        <family val="2"/>
      </rPr>
      <t xml:space="preserve"> 22nd</t>
    </r>
  </si>
  <si>
    <r>
      <t xml:space="preserve"> On..  </t>
    </r>
    <r>
      <rPr>
        <sz val="9"/>
        <rFont val="Arial Black"/>
        <family val="2"/>
      </rPr>
      <t>22nd</t>
    </r>
  </si>
  <si>
    <t>On…  14TH</t>
  </si>
  <si>
    <r>
      <t xml:space="preserve">GREATEST DEPTH ON GRND… </t>
    </r>
    <r>
      <rPr>
        <sz val="9"/>
        <rFont val="Arial Black"/>
        <family val="2"/>
      </rPr>
      <t xml:space="preserve"> 10.2</t>
    </r>
    <r>
      <rPr>
        <sz val="8"/>
        <rFont val="Arial Black"/>
        <family val="2"/>
      </rPr>
      <t xml:space="preserve">   On..  14TH</t>
    </r>
  </si>
  <si>
    <t>precipition taken by frank watson 2 miles north</t>
  </si>
  <si>
    <r>
      <t xml:space="preserve">DEPARTURE FROM NORMAL… </t>
    </r>
    <r>
      <rPr>
        <sz val="9"/>
        <rFont val="Arial Black"/>
        <family val="2"/>
      </rPr>
      <t xml:space="preserve"> .10</t>
    </r>
  </si>
  <si>
    <r>
      <t xml:space="preserve">DEPARTURE FROM NORMAL….  </t>
    </r>
    <r>
      <rPr>
        <sz val="9"/>
        <rFont val="Arial Black"/>
        <family val="2"/>
      </rPr>
      <t xml:space="preserve">102  </t>
    </r>
    <r>
      <rPr>
        <sz val="8"/>
        <rFont val="Arial Black"/>
        <family val="2"/>
      </rPr>
      <t xml:space="preserve"> </t>
    </r>
  </si>
  <si>
    <r>
      <t xml:space="preserve">DEPARTURE FROM NORMAL…. </t>
    </r>
    <r>
      <rPr>
        <sz val="9"/>
        <rFont val="Arial Black"/>
        <family val="2"/>
      </rPr>
      <t xml:space="preserve"> -424 </t>
    </r>
    <r>
      <rPr>
        <sz val="8"/>
        <rFont val="Arial Black"/>
        <family val="2"/>
      </rPr>
      <t xml:space="preserve"> </t>
    </r>
  </si>
  <si>
    <r>
      <t>TOTAL SNOW,SLEET,HAIL…</t>
    </r>
    <r>
      <rPr>
        <sz val="9"/>
        <rFont val="Arial Black"/>
        <family val="2"/>
      </rPr>
      <t xml:space="preserve">    </t>
    </r>
  </si>
  <si>
    <r>
      <t xml:space="preserve">GREATEST DEPTH ON GRND. </t>
    </r>
    <r>
      <rPr>
        <sz val="9"/>
        <rFont val="Arial Black"/>
        <family val="2"/>
      </rPr>
      <t xml:space="preserve">            </t>
    </r>
    <r>
      <rPr>
        <sz val="7"/>
        <rFont val="Arial Narrow"/>
        <family val="2"/>
      </rPr>
      <t xml:space="preserve">ON…...      ... </t>
    </r>
  </si>
  <si>
    <t xml:space="preserve">              (MARCH 2022)</t>
  </si>
  <si>
    <t>freezing rain late p.m</t>
  </si>
  <si>
    <t>freezing rain,fog,thunderstorm</t>
  </si>
  <si>
    <t>snow piles</t>
  </si>
  <si>
    <t>freezing rain late p.p</t>
  </si>
  <si>
    <t>frzg rain,sleet,snow,rain</t>
  </si>
  <si>
    <r>
      <t>ABSOLUTE VALUE…</t>
    </r>
    <r>
      <rPr>
        <b/>
        <sz val="9"/>
        <rFont val="Arial Narrow"/>
        <family val="2"/>
      </rPr>
      <t xml:space="preserve">  </t>
    </r>
    <r>
      <rPr>
        <b/>
        <sz val="9"/>
        <rFont val="Arial Black"/>
        <family val="2"/>
      </rPr>
      <t xml:space="preserve"> 0.5</t>
    </r>
  </si>
  <si>
    <r>
      <t xml:space="preserve">DEPARTURE FROM NORMAL. </t>
    </r>
    <r>
      <rPr>
        <sz val="9"/>
        <rFont val="Arial Black"/>
        <family val="2"/>
      </rPr>
      <t xml:space="preserve"> </t>
    </r>
  </si>
  <si>
    <t xml:space="preserve">           20TH,21ST</t>
  </si>
  <si>
    <t>30TH</t>
  </si>
  <si>
    <t>ON…......</t>
  </si>
  <si>
    <t xml:space="preserve">                          4TH,5TH,29TH,30TH</t>
  </si>
  <si>
    <t xml:space="preserve">       (APRIL 2022)</t>
  </si>
  <si>
    <r>
      <rPr>
        <sz val="10"/>
        <rFont val="Arial Narrow"/>
        <family val="2"/>
      </rPr>
      <t>ON</t>
    </r>
    <r>
      <rPr>
        <sz val="7"/>
        <rFont val="Arial Narrow"/>
        <family val="2"/>
      </rPr>
      <t xml:space="preserve">. </t>
    </r>
    <r>
      <rPr>
        <sz val="9"/>
        <rFont val="Arial Black"/>
        <family val="2"/>
      </rPr>
      <t xml:space="preserve"> </t>
    </r>
  </si>
  <si>
    <t xml:space="preserve">TOTAL SNOW,SLEET,HAIL. </t>
  </si>
  <si>
    <t>some snow piles</t>
  </si>
  <si>
    <t>39..4</t>
  </si>
  <si>
    <t>wind gusts near 50mph</t>
  </si>
  <si>
    <t>thunderstorm's a.m &amp; p.m</t>
  </si>
  <si>
    <t>rain/snow</t>
  </si>
  <si>
    <t>strong southwest winds</t>
  </si>
  <si>
    <t>26TH</t>
  </si>
  <si>
    <t xml:space="preserve">      (MAY 2022)</t>
  </si>
  <si>
    <t>tstm p.m wind gusts 45mph</t>
  </si>
  <si>
    <t>severe tstm 8:50pm</t>
  </si>
  <si>
    <t>thunderstorm around 11pm</t>
  </si>
  <si>
    <t>12TH, RECORD STATION MAXIMUM TEMPERATURE OF 91 OLD RECORD 86 IN 1991</t>
  </si>
  <si>
    <t>11TH,19TH</t>
  </si>
  <si>
    <t>tstm hail stones 1 1/2" at 3:50pm</t>
  </si>
  <si>
    <t>thunderstorm early a.m</t>
  </si>
  <si>
    <t>thunderstorm a.m &amp; p.m</t>
  </si>
  <si>
    <t>Zero</t>
  </si>
  <si>
    <r>
      <t xml:space="preserve">SEASONAL TOTAL (SINCE JAN 1ST)… </t>
    </r>
    <r>
      <rPr>
        <sz val="9"/>
        <rFont val="Arial Black"/>
        <family val="2"/>
      </rPr>
      <t xml:space="preserve"> 59</t>
    </r>
  </si>
  <si>
    <t xml:space="preserve">   (JUNE 2022)</t>
  </si>
  <si>
    <r>
      <t xml:space="preserve"> ON…</t>
    </r>
    <r>
      <rPr>
        <sz val="8"/>
        <rFont val="Arial Black"/>
        <family val="2"/>
      </rPr>
      <t xml:space="preserve">  </t>
    </r>
    <r>
      <rPr>
        <sz val="7"/>
        <rFont val="Arial Black"/>
        <family val="2"/>
      </rPr>
      <t xml:space="preserve"> </t>
    </r>
  </si>
  <si>
    <t>thundersorm a.m</t>
  </si>
  <si>
    <t>thunderstorm</t>
  </si>
  <si>
    <t xml:space="preserve">strong gusty westerly winds </t>
  </si>
  <si>
    <t>20TH, RECORD STATION MAXIMUM TEMPERATURE OF 100 OLD RECORD 92 IN 1988</t>
  </si>
  <si>
    <t>20TH, RECORD STATION MAXIMUM/MINIMUM TEMPERATRE OF 75 OLD RECORD 72 IN 2013</t>
  </si>
  <si>
    <t>19TH, RECORD STATION MAXIMUM TEMPERATURE OF 96 TIED WITH 1988</t>
  </si>
  <si>
    <t>brisk westerly winds</t>
  </si>
  <si>
    <t>27TH</t>
  </si>
  <si>
    <t>15th</t>
  </si>
  <si>
    <r>
      <t xml:space="preserve">SEASONAL TOTAL (SINCE JULY 1ST).. </t>
    </r>
    <r>
      <rPr>
        <sz val="9"/>
        <rFont val="Arial Black"/>
        <family val="2"/>
      </rPr>
      <t>7481</t>
    </r>
  </si>
  <si>
    <r>
      <t>SEASONAL TOTAL (SINCE JAN 1ST)…</t>
    </r>
    <r>
      <rPr>
        <sz val="9"/>
        <rFont val="Arial Black"/>
        <family val="2"/>
      </rPr>
      <t xml:space="preserve"> 285</t>
    </r>
  </si>
  <si>
    <r>
      <t xml:space="preserve">DEPARTURE FROM NORMAL.. </t>
    </r>
    <r>
      <rPr>
        <sz val="9"/>
        <rFont val="Arial Black"/>
        <family val="2"/>
      </rPr>
      <t xml:space="preserve"> -1.55</t>
    </r>
    <r>
      <rPr>
        <sz val="7"/>
        <rFont val="Arial"/>
        <family val="2"/>
      </rPr>
      <t xml:space="preserve">   </t>
    </r>
    <r>
      <rPr>
        <sz val="8"/>
        <rFont val="Arial Narrow"/>
        <family val="2"/>
      </rPr>
      <t xml:space="preserve"> </t>
    </r>
  </si>
  <si>
    <t xml:space="preserve">   (JULY 2022)</t>
  </si>
  <si>
    <r>
      <t>SEASONAL TOTAL (SINCE JULY 1ST)….</t>
    </r>
    <r>
      <rPr>
        <sz val="8"/>
        <rFont val="Arial Black"/>
        <family val="2"/>
      </rPr>
      <t xml:space="preserve">   </t>
    </r>
  </si>
  <si>
    <t xml:space="preserve">         NORTH SAINT PAUL, MINNESOTA</t>
  </si>
  <si>
    <t xml:space="preserve">                                 LAT. 45.01.36 NORTH</t>
  </si>
  <si>
    <t>thunderstorm's</t>
  </si>
  <si>
    <t>18TH RECORD MAXIMUM TEMPERATURE OF 98 TIED WITH 2011</t>
  </si>
  <si>
    <t>22TH RECORD MAXIMUM TEMPERATURE OF 96 OLD RECORD 93 IN 1984</t>
  </si>
  <si>
    <t>thuderstorm p.m</t>
  </si>
  <si>
    <t>thunderstorm 7pm</t>
  </si>
  <si>
    <t>AVERAGE MONTHLY……........</t>
  </si>
  <si>
    <t>9TH</t>
  </si>
  <si>
    <r>
      <t>ON…</t>
    </r>
    <r>
      <rPr>
        <sz val="8"/>
        <rFont val="Arial Black"/>
        <family val="2"/>
      </rPr>
      <t xml:space="preserve"> 23RD     </t>
    </r>
  </si>
  <si>
    <t xml:space="preserve">      (AUGUST 2022)</t>
  </si>
  <si>
    <r>
      <t xml:space="preserve">DEPARTURE FROM NORMAL  </t>
    </r>
    <r>
      <rPr>
        <sz val="8"/>
        <rFont val="Arial Black"/>
        <family val="2"/>
      </rPr>
      <t xml:space="preserve"> </t>
    </r>
  </si>
  <si>
    <r>
      <t xml:space="preserve">DEPARTURE FROM NORMAL… </t>
    </r>
    <r>
      <rPr>
        <sz val="8"/>
        <rFont val="Arial Black"/>
        <family val="2"/>
      </rPr>
      <t xml:space="preserve"> </t>
    </r>
  </si>
  <si>
    <r>
      <t xml:space="preserve">DEPARTURE FROM NORMAL. </t>
    </r>
    <r>
      <rPr>
        <sz val="8"/>
        <rFont val="Arial Black"/>
        <family val="2"/>
      </rPr>
      <t xml:space="preserve"> </t>
    </r>
  </si>
  <si>
    <r>
      <t xml:space="preserve">DEPARTURE FROM NORMAL.  </t>
    </r>
    <r>
      <rPr>
        <sz val="8"/>
        <rFont val="Arial Black"/>
        <family val="2"/>
      </rPr>
      <t xml:space="preserve"> </t>
    </r>
  </si>
  <si>
    <r>
      <t xml:space="preserve">DEPARTURE FROM NORMAL.. </t>
    </r>
    <r>
      <rPr>
        <sz val="8"/>
        <rFont val="Arial Black"/>
        <family val="2"/>
      </rPr>
      <t xml:space="preserve"> </t>
    </r>
  </si>
  <si>
    <t xml:space="preserve">PREVAILING DIRECTION…  </t>
  </si>
  <si>
    <r>
      <t>DEPARTURE FROM NORMAL…</t>
    </r>
    <r>
      <rPr>
        <sz val="8"/>
        <rFont val="Arial Black"/>
        <family val="2"/>
      </rPr>
      <t xml:space="preserve">  </t>
    </r>
    <r>
      <rPr>
        <sz val="7"/>
        <rFont val="Arial Black"/>
        <family val="2"/>
      </rPr>
      <t xml:space="preserve">  </t>
    </r>
  </si>
  <si>
    <t>NNW</t>
  </si>
  <si>
    <t>ENE</t>
  </si>
  <si>
    <t>WSW</t>
  </si>
  <si>
    <t>thunderstorm's p.m</t>
  </si>
  <si>
    <t>thundersorm's</t>
  </si>
  <si>
    <t xml:space="preserve">27TH, WIND GUST OF 44 MPH FROM SSE AT 9:08PM IN THUNDERSTORM </t>
  </si>
  <si>
    <t>8TH</t>
  </si>
  <si>
    <t>28TH</t>
  </si>
  <si>
    <t xml:space="preserve">ON..  12TH </t>
  </si>
  <si>
    <r>
      <t xml:space="preserve">SEASONAL TOTAL (SINCE JULY 1ST).. </t>
    </r>
    <r>
      <rPr>
        <sz val="8"/>
        <rFont val="Arial Black"/>
        <family val="2"/>
      </rPr>
      <t xml:space="preserve">  0</t>
    </r>
  </si>
  <si>
    <t>(SEPTEMBER 2022)</t>
  </si>
  <si>
    <t>smokey sky</t>
  </si>
  <si>
    <t>thunderstorm am</t>
  </si>
  <si>
    <t>15TH, RECORD STATION MAXIMUM TEMPERATURE OF 86 OLD RECORD 84 IN 2012</t>
  </si>
  <si>
    <t>15TH. RECORD STATION MAXIMUM/MINIMUM TEMPERATURE 0F 64 OLD RECORD 63 IN 1997</t>
  </si>
  <si>
    <t>16TH, RECORD STATION MAXIMUM/MINIMUM TEMPERATURE OF 66 OLD RECORD 63 IN 1987</t>
  </si>
  <si>
    <t>17TH, RECORD STATION MAXIMUM/MINIMUM TEMPERATURE OF 67 OLD RECORD 66 IN 1985</t>
  </si>
  <si>
    <t>fog a.m tstm 8:45 p.m</t>
  </si>
  <si>
    <t>thunderstorm hail 8pm</t>
  </si>
  <si>
    <t>20TH, RECORD STATION MAXIMUM TEMPERATURE OF 89 OLD RECORD 85 IN 2005</t>
  </si>
  <si>
    <t>20TH, RECORD STATION MAXIMUM/MINIMUM TEMPERATURE OF 66 OLD RECORD 64 IN 2004</t>
  </si>
  <si>
    <t>20TH, PEA TO NICKEL SIZE HAIL AROUND 8PH</t>
  </si>
  <si>
    <t>frost on grass &amp; rooftops</t>
  </si>
  <si>
    <t>1ST,2ND</t>
  </si>
  <si>
    <t>TOTAL THIS MONTH….</t>
  </si>
  <si>
    <r>
      <t xml:space="preserve">DEPARTURE FROM NORMAL… </t>
    </r>
    <r>
      <rPr>
        <sz val="8"/>
        <rFont val="Arial Black"/>
        <family val="2"/>
      </rPr>
      <t xml:space="preserve"> -5.13 </t>
    </r>
    <r>
      <rPr>
        <sz val="7"/>
        <rFont val="Arial"/>
        <family val="2"/>
      </rPr>
      <t xml:space="preserve"> </t>
    </r>
  </si>
  <si>
    <t>DEPARTURE FROM NORMAL…...</t>
  </si>
  <si>
    <t>ABSOLUTE VALUE………..</t>
  </si>
  <si>
    <t>AVERAGE MONTHLY……..</t>
  </si>
  <si>
    <t>MAX 90 OR ABOVE.</t>
  </si>
  <si>
    <t>MAX 32 OR BELOW.</t>
  </si>
  <si>
    <t>MIN 32 OR BELOW.</t>
  </si>
  <si>
    <t>MIN  0  OR BELOW.</t>
  </si>
  <si>
    <t>AVERAGE MONTHLY……...</t>
  </si>
  <si>
    <t>FASTEST MILE….....</t>
  </si>
  <si>
    <t>DIRECTION………..</t>
  </si>
  <si>
    <t>SEASONAL TOTAL (SINCE JULY 1ST)……..</t>
  </si>
  <si>
    <t>SEASONAL TOTAL (SINCE JAN 1ST)……….</t>
  </si>
  <si>
    <t>YEAR TO DATE TOTAL……....</t>
  </si>
  <si>
    <t>DATES OF HAIL……………....</t>
  </si>
  <si>
    <t xml:space="preserve">   (OCTOBER 2022)</t>
  </si>
  <si>
    <r>
      <t xml:space="preserve">DEPARTURE FROM NORMAL… </t>
    </r>
    <r>
      <rPr>
        <sz val="7"/>
        <rFont val="Arial"/>
        <family val="2"/>
      </rPr>
      <t xml:space="preserve">  </t>
    </r>
  </si>
  <si>
    <r>
      <t xml:space="preserve">DEPARTURE FROM NORMAL… </t>
    </r>
    <r>
      <rPr>
        <sz val="9"/>
        <rFont val="Arial Black"/>
        <family val="2"/>
      </rPr>
      <t xml:space="preserve"> </t>
    </r>
  </si>
  <si>
    <r>
      <t xml:space="preserve">DEPARTURE FROM NORMAL…  </t>
    </r>
    <r>
      <rPr>
        <sz val="9"/>
        <rFont val="Arial Black"/>
        <family val="2"/>
      </rPr>
      <t xml:space="preserve"> </t>
    </r>
  </si>
  <si>
    <r>
      <t xml:space="preserve">DEPARTURE FROM NORMAL… </t>
    </r>
    <r>
      <rPr>
        <sz val="9"/>
        <rFont val="Arial Black"/>
        <family val="2"/>
      </rPr>
      <t xml:space="preserve">  </t>
    </r>
  </si>
  <si>
    <r>
      <t>DEPARTURE FROM NORMAL……</t>
    </r>
    <r>
      <rPr>
        <sz val="9"/>
        <rFont val="Arial Black"/>
        <family val="2"/>
      </rPr>
      <t xml:space="preserve"> </t>
    </r>
  </si>
  <si>
    <r>
      <t>DEPARTURE FROM NORMAL….</t>
    </r>
    <r>
      <rPr>
        <sz val="9"/>
        <rFont val="Arial Black"/>
        <family val="2"/>
      </rPr>
      <t xml:space="preserve">  </t>
    </r>
  </si>
  <si>
    <t xml:space="preserve">        SECTION 2</t>
  </si>
  <si>
    <t xml:space="preserve">         BLOCK 2</t>
  </si>
  <si>
    <t xml:space="preserve">  NORTH SAINT PAUL, MINNESOTA</t>
  </si>
  <si>
    <t xml:space="preserve">                                          LONG. -93.00.24 WEST</t>
  </si>
  <si>
    <t>frost</t>
  </si>
  <si>
    <t>first snow of season</t>
  </si>
  <si>
    <t>14TH, RECORD MINIMUM/MAXIMUM TEMPERATURE OF 41 OLD RECORD 42 IN 1980</t>
  </si>
  <si>
    <t>17TH, RECORD MINIMUM/MAXIMUM TEMPERATURE OF 38 TIED WITH 1972</t>
  </si>
  <si>
    <t>hard freeze</t>
  </si>
  <si>
    <t>23RD, RECORD MAXIMUM/MINIMUM TEMPERATURE OF 61 OLD RECORD 57 IN 2000</t>
  </si>
  <si>
    <t>(NOVEMBER 2022)</t>
  </si>
  <si>
    <t xml:space="preserve">         23RD,24TH</t>
  </si>
  <si>
    <t xml:space="preserve">       SE,SSE</t>
  </si>
  <si>
    <t>21ST</t>
  </si>
  <si>
    <t xml:space="preserve">AVERAGE MONTHLY. </t>
  </si>
  <si>
    <t>17TH</t>
  </si>
  <si>
    <r>
      <t xml:space="preserve">ON.. </t>
    </r>
    <r>
      <rPr>
        <sz val="9"/>
        <rFont val="Arial Black"/>
        <family val="2"/>
      </rPr>
      <t>14TH</t>
    </r>
    <r>
      <rPr>
        <b/>
        <sz val="9"/>
        <rFont val="Arial Black"/>
        <family val="2"/>
      </rPr>
      <t xml:space="preserve"> </t>
    </r>
  </si>
  <si>
    <r>
      <t xml:space="preserve">SEASONAL TOTAL (SINCE JULY 1ST)..    </t>
    </r>
    <r>
      <rPr>
        <sz val="9"/>
        <rFont val="Arial Black"/>
        <family val="2"/>
      </rPr>
      <t>522</t>
    </r>
  </si>
  <si>
    <r>
      <t xml:space="preserve">SEASONAL TOTAL (SINCE JAN 1ST)… </t>
    </r>
    <r>
      <rPr>
        <sz val="9"/>
        <rFont val="Arial Black"/>
        <family val="2"/>
      </rPr>
      <t xml:space="preserve">  730</t>
    </r>
  </si>
  <si>
    <r>
      <rPr>
        <sz val="9"/>
        <rFont val="Arial"/>
        <family val="2"/>
      </rPr>
      <t>ON…</t>
    </r>
    <r>
      <rPr>
        <sz val="9"/>
        <rFont val="Arial Black"/>
        <family val="2"/>
      </rPr>
      <t>14TH,24TH</t>
    </r>
    <r>
      <rPr>
        <b/>
        <sz val="9"/>
        <rFont val="Arial Black"/>
        <family val="2"/>
      </rPr>
      <t xml:space="preserve"> </t>
    </r>
  </si>
  <si>
    <t>1ST, MAXIMUM TEMPERATURE OF 70 TIED WITH 1990</t>
  </si>
  <si>
    <t>2ND, RECORD MAXIMUM TEMPERATURE OF 76 OLD RECORD 72 IN 1978</t>
  </si>
  <si>
    <t>thunderstorm late pm</t>
  </si>
  <si>
    <t>10TH, MAXIMUM TEMPERATURE OF 67 TIED WITH 2012</t>
  </si>
  <si>
    <t>15TH, WIND VANE FROZEN</t>
  </si>
  <si>
    <t xml:space="preserve">NA </t>
  </si>
  <si>
    <t>18TH, MINIMUM/MAXIMUM TEMPERATURE OF 22 OLD RECORD 24 IN 1989</t>
  </si>
  <si>
    <t>fog a.m</t>
  </si>
  <si>
    <t>297H</t>
  </si>
  <si>
    <t xml:space="preserve">        ON..</t>
  </si>
  <si>
    <r>
      <t>ON…</t>
    </r>
    <r>
      <rPr>
        <sz val="9"/>
        <rFont val="Arial Black"/>
        <family val="2"/>
      </rPr>
      <t xml:space="preserve"> </t>
    </r>
    <r>
      <rPr>
        <sz val="10"/>
        <rFont val="Arial Black"/>
        <family val="2"/>
      </rPr>
      <t xml:space="preserve">29TH </t>
    </r>
    <r>
      <rPr>
        <sz val="10"/>
        <rFont val="Arial Narrow"/>
        <family val="2"/>
      </rPr>
      <t xml:space="preserve">  </t>
    </r>
  </si>
  <si>
    <r>
      <t xml:space="preserve">       ON…</t>
    </r>
    <r>
      <rPr>
        <sz val="10"/>
        <rFont val="Arial"/>
        <family val="2"/>
      </rPr>
      <t xml:space="preserve">   </t>
    </r>
  </si>
  <si>
    <r>
      <t>SEASONAL TOTAL (SINCE JULY 1ST)….</t>
    </r>
    <r>
      <rPr>
        <sz val="10"/>
        <rFont val="Arial Black"/>
        <family val="2"/>
      </rPr>
      <t xml:space="preserve">  1407</t>
    </r>
  </si>
  <si>
    <r>
      <t>ON…</t>
    </r>
    <r>
      <rPr>
        <sz val="10"/>
        <rFont val="Arial Black"/>
        <family val="2"/>
      </rPr>
      <t xml:space="preserve">  29TH       </t>
    </r>
  </si>
  <si>
    <r>
      <t xml:space="preserve">PREVAILING DIRECTION… </t>
    </r>
    <r>
      <rPr>
        <sz val="10"/>
        <rFont val="Arial Black"/>
        <family val="2"/>
      </rPr>
      <t xml:space="preserve">  N/A</t>
    </r>
  </si>
  <si>
    <t xml:space="preserve">       ON..</t>
  </si>
  <si>
    <t>N/A</t>
  </si>
  <si>
    <r>
      <t>DEPARTURE FROM NORMAL…</t>
    </r>
    <r>
      <rPr>
        <sz val="9"/>
        <rFont val="Arial Black"/>
        <family val="2"/>
      </rPr>
      <t xml:space="preserve">  </t>
    </r>
    <r>
      <rPr>
        <sz val="7"/>
        <rFont val="Arial Narrow"/>
        <family val="2"/>
      </rPr>
      <t xml:space="preserve"> </t>
    </r>
  </si>
  <si>
    <r>
      <t xml:space="preserve">DEPARTURE FROM NORMAL…  </t>
    </r>
    <r>
      <rPr>
        <sz val="9"/>
        <rFont val="Arial Black"/>
        <family val="2"/>
      </rPr>
      <t xml:space="preserve"> </t>
    </r>
    <r>
      <rPr>
        <sz val="7"/>
        <rFont val="Arial"/>
        <family val="2"/>
      </rPr>
      <t xml:space="preserve"> </t>
    </r>
    <r>
      <rPr>
        <sz val="7"/>
        <rFont val="Arial Narrow"/>
        <family val="2"/>
      </rPr>
      <t xml:space="preserve"> </t>
    </r>
  </si>
  <si>
    <r>
      <t xml:space="preserve">DEPARTURE FROM NORMAL…   </t>
    </r>
    <r>
      <rPr>
        <sz val="9"/>
        <rFont val="Arial Black"/>
        <family val="2"/>
      </rPr>
      <t xml:space="preserve">   </t>
    </r>
  </si>
  <si>
    <r>
      <t xml:space="preserve">ON. </t>
    </r>
    <r>
      <rPr>
        <b/>
        <sz val="9"/>
        <rFont val="Arial"/>
        <family val="2"/>
      </rPr>
      <t xml:space="preserve">  </t>
    </r>
  </si>
  <si>
    <r>
      <t xml:space="preserve">GREATEST DEPTH ON GRND… </t>
    </r>
    <r>
      <rPr>
        <sz val="9"/>
        <rFont val="Arial Black"/>
        <family val="2"/>
      </rPr>
      <t xml:space="preserve">     </t>
    </r>
    <r>
      <rPr>
        <sz val="7"/>
        <rFont val="Arial"/>
        <family val="2"/>
      </rPr>
      <t xml:space="preserve">      </t>
    </r>
    <r>
      <rPr>
        <sz val="7"/>
        <rFont val="Arial Narrow"/>
        <family val="2"/>
      </rPr>
      <t xml:space="preserve">  </t>
    </r>
    <r>
      <rPr>
        <sz val="7"/>
        <rFont val="Arial"/>
        <family val="2"/>
      </rPr>
      <t xml:space="preserve">   </t>
    </r>
    <r>
      <rPr>
        <sz val="7"/>
        <rFont val="Arial Narrow"/>
        <family val="2"/>
      </rPr>
      <t xml:space="preserve">. </t>
    </r>
  </si>
  <si>
    <r>
      <t>DEPARTURE FROM NORMAL….</t>
    </r>
    <r>
      <rPr>
        <sz val="7"/>
        <rFont val="Arial Black"/>
        <family val="2"/>
      </rPr>
      <t xml:space="preserve"> </t>
    </r>
    <r>
      <rPr>
        <sz val="9"/>
        <rFont val="Arial Black"/>
        <family val="2"/>
      </rPr>
      <t xml:space="preserve"> </t>
    </r>
  </si>
  <si>
    <r>
      <t xml:space="preserve">YEAR TO DATE AVERAGE…  </t>
    </r>
    <r>
      <rPr>
        <sz val="9"/>
        <rFont val="Arial Black"/>
        <family val="2"/>
      </rPr>
      <t xml:space="preserve">   </t>
    </r>
  </si>
  <si>
    <t>(DECEMBER 2022)</t>
  </si>
  <si>
    <t>11TH, MAXIMUM/MINIMUM TEMPERATURE OF 32 TIED WITH 2001</t>
  </si>
  <si>
    <t>wind equipment frozen</t>
  </si>
  <si>
    <t>15TH, ANNOMETER  FROZEN WITH SNOW &amp; ICE</t>
  </si>
  <si>
    <t>wind chill -29.3</t>
  </si>
  <si>
    <t>blowing &amp; drifting snow</t>
  </si>
  <si>
    <t>hoarfrost</t>
  </si>
  <si>
    <t>22ND,23RD</t>
  </si>
  <si>
    <t>15TH</t>
  </si>
  <si>
    <t>15TH,21ST</t>
  </si>
  <si>
    <r>
      <t>ON…</t>
    </r>
    <r>
      <rPr>
        <sz val="10"/>
        <rFont val="Arial Black"/>
        <family val="2"/>
      </rPr>
      <t xml:space="preserve">  22ND,23RD  </t>
    </r>
  </si>
  <si>
    <r>
      <t>HIGHEST…</t>
    </r>
    <r>
      <rPr>
        <sz val="10"/>
        <rFont val="Arial Black"/>
        <family val="2"/>
      </rPr>
      <t xml:space="preserve">  500</t>
    </r>
  </si>
  <si>
    <t>31ST</t>
  </si>
  <si>
    <r>
      <t>SEASONAL TOTAL (SINCE JULY 1ST)..</t>
    </r>
    <r>
      <rPr>
        <sz val="10"/>
        <rFont val="Arial Black"/>
        <family val="2"/>
      </rPr>
      <t xml:space="preserve">  2851</t>
    </r>
  </si>
  <si>
    <r>
      <t>SEASONAL TOTAL (SINCE JAN 1ST)…</t>
    </r>
    <r>
      <rPr>
        <sz val="10"/>
        <rFont val="Arial Black"/>
        <family val="2"/>
      </rPr>
      <t xml:space="preserve">   731</t>
    </r>
  </si>
  <si>
    <t xml:space="preserve">    NONE</t>
  </si>
  <si>
    <t xml:space="preserve">DATES OF HAIL……  </t>
  </si>
  <si>
    <t xml:space="preserve">D EPARTURE FROM NORMAL  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</si>
</sst>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&quot;$&quot;#,##0.0"/>
    <numFmt numFmtId="172" formatCode="#,##0.0"/>
    <numFmt numFmtId="173" formatCode="&quot;$&quot;#,##0"/>
    <numFmt numFmtId="174" formatCode="0.00_);[Red]\(0.00\)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6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10"/>
      <name val="Arial"/>
      <family val="2"/>
    </font>
    <font>
      <b/>
      <sz val="7"/>
      <name val="Arial Narrow"/>
      <family val="2"/>
    </font>
    <font>
      <sz val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8"/>
      <name val="Cambria"/>
      <family val="1"/>
    </font>
    <font>
      <b/>
      <sz val="7"/>
      <name val="Cambria"/>
      <family val="1"/>
    </font>
    <font>
      <b/>
      <sz val="6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9"/>
      <color indexed="56"/>
      <name val="Arial Narrow"/>
      <family val="2"/>
    </font>
    <font>
      <b/>
      <sz val="9"/>
      <name val="Arial Black"/>
      <family val="2"/>
    </font>
    <font>
      <sz val="9"/>
      <name val="Arial Black"/>
      <family val="2"/>
    </font>
    <font>
      <sz val="9"/>
      <color indexed="8"/>
      <name val="Arial Black"/>
      <family val="2"/>
    </font>
    <font>
      <sz val="9"/>
      <color indexed="56"/>
      <name val="Arial Black"/>
      <family val="2"/>
    </font>
    <font>
      <b/>
      <sz val="6"/>
      <name val="Arial Black"/>
      <family val="2"/>
    </font>
    <font>
      <b/>
      <sz val="7"/>
      <name val="Arial Black"/>
      <family val="2"/>
    </font>
    <font>
      <b/>
      <sz val="10"/>
      <name val="Arial Black"/>
      <family val="2"/>
    </font>
    <font>
      <b/>
      <u val="single"/>
      <sz val="9"/>
      <name val="Arial Black"/>
      <family val="2"/>
    </font>
    <font>
      <sz val="8"/>
      <name val="Arial Black"/>
      <family val="2"/>
    </font>
    <font>
      <sz val="7"/>
      <name val="Arial Black"/>
      <family val="2"/>
    </font>
    <font>
      <sz val="10"/>
      <name val="Arial Black"/>
      <family val="2"/>
    </font>
    <font>
      <b/>
      <sz val="8"/>
      <name val="Arial Black"/>
      <family val="2"/>
    </font>
    <font>
      <sz val="8"/>
      <color indexed="8"/>
      <name val="Arial Black"/>
      <family val="2"/>
    </font>
    <font>
      <sz val="8"/>
      <color indexed="56"/>
      <name val="Arial Black"/>
      <family val="2"/>
    </font>
    <font>
      <sz val="6"/>
      <name val="Arial Black"/>
      <family val="2"/>
    </font>
    <font>
      <b/>
      <u val="single"/>
      <sz val="7"/>
      <name val="Arial Black"/>
      <family val="2"/>
    </font>
    <font>
      <b/>
      <u val="single"/>
      <sz val="10"/>
      <name val="Arial Black"/>
      <family val="2"/>
    </font>
    <font>
      <b/>
      <sz val="9"/>
      <color indexed="8"/>
      <name val="Arial Black"/>
      <family val="2"/>
    </font>
    <font>
      <b/>
      <sz val="9"/>
      <color indexed="56"/>
      <name val="Arial Black"/>
      <family val="2"/>
    </font>
    <font>
      <b/>
      <u val="single"/>
      <sz val="8"/>
      <name val="Arial Black"/>
      <family val="2"/>
    </font>
    <font>
      <b/>
      <u val="single"/>
      <sz val="8"/>
      <name val="Arial"/>
      <family val="2"/>
    </font>
    <font>
      <u val="single"/>
      <sz val="9"/>
      <name val="Arial Black"/>
      <family val="2"/>
    </font>
    <font>
      <b/>
      <sz val="10"/>
      <color indexed="8"/>
      <name val="Arial Black"/>
      <family val="2"/>
    </font>
    <font>
      <b/>
      <sz val="10"/>
      <color indexed="56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2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10" borderId="0" applyNumberFormat="0" applyBorder="0" applyAlignment="0" applyProtection="0"/>
    <xf numFmtId="0" fontId="68" fillId="3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7" borderId="0" applyNumberFormat="0" applyBorder="0" applyAlignment="0" applyProtection="0"/>
    <xf numFmtId="0" fontId="69" fillId="13" borderId="0" applyNumberFormat="0" applyBorder="0" applyAlignment="0" applyProtection="0"/>
    <xf numFmtId="0" fontId="69" fillId="3" borderId="0" applyNumberFormat="0" applyBorder="0" applyAlignment="0" applyProtection="0"/>
    <xf numFmtId="0" fontId="69" fillId="11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" borderId="1" applyNumberFormat="0" applyAlignment="0" applyProtection="0"/>
    <xf numFmtId="0" fontId="7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1" borderId="0" applyNumberFormat="0" applyBorder="0" applyAlignment="0" applyProtection="0"/>
    <xf numFmtId="0" fontId="18" fillId="0" borderId="3" applyNumberFormat="0" applyFill="0" applyAlignment="0" applyProtection="0"/>
    <xf numFmtId="0" fontId="60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1" applyNumberFormat="0" applyAlignment="0" applyProtection="0"/>
    <xf numFmtId="0" fontId="78" fillId="0" borderId="6" applyNumberFormat="0" applyFill="0" applyAlignment="0" applyProtection="0"/>
    <xf numFmtId="0" fontId="79" fillId="23" borderId="0" applyNumberFormat="0" applyBorder="0" applyAlignment="0" applyProtection="0"/>
    <xf numFmtId="0" fontId="0" fillId="24" borderId="7" applyNumberFormat="0" applyFont="0" applyAlignment="0" applyProtection="0"/>
    <xf numFmtId="0" fontId="80" fillId="2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5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0" fillId="0" borderId="0" xfId="44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2" fontId="14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0" fillId="0" borderId="20" xfId="0" applyBorder="1" applyAlignment="1">
      <alignment/>
    </xf>
    <xf numFmtId="164" fontId="14" fillId="0" borderId="0" xfId="0" applyNumberFormat="1" applyFont="1" applyAlignment="1">
      <alignment/>
    </xf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5" fillId="0" borderId="0" xfId="0" applyFont="1" applyAlignment="1">
      <alignment/>
    </xf>
    <xf numFmtId="164" fontId="1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2" fillId="0" borderId="11" xfId="0" applyFont="1" applyBorder="1" applyAlignment="1">
      <alignment/>
    </xf>
    <xf numFmtId="44" fontId="9" fillId="0" borderId="0" xfId="44" applyFont="1" applyAlignment="1">
      <alignment/>
    </xf>
    <xf numFmtId="2" fontId="9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64" fontId="17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44" fontId="0" fillId="0" borderId="0" xfId="44" applyFont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/>
    </xf>
    <xf numFmtId="2" fontId="17" fillId="0" borderId="0" xfId="0" applyNumberFormat="1" applyFont="1" applyAlignment="1">
      <alignment horizontal="left"/>
    </xf>
    <xf numFmtId="2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164" fontId="17" fillId="0" borderId="0" xfId="0" applyNumberFormat="1" applyFont="1" applyAlignment="1">
      <alignment horizontal="right"/>
    </xf>
    <xf numFmtId="164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4" fontId="9" fillId="0" borderId="0" xfId="44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64" fontId="9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0" fontId="22" fillId="0" borderId="22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0" xfId="44" applyNumberFormat="1" applyFont="1" applyBorder="1" applyAlignment="1">
      <alignment horizontal="center"/>
    </xf>
    <xf numFmtId="164" fontId="27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7" xfId="0" applyFont="1" applyBorder="1" applyAlignment="1">
      <alignment/>
    </xf>
    <xf numFmtId="1" fontId="4" fillId="0" borderId="16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/>
    </xf>
    <xf numFmtId="2" fontId="22" fillId="0" borderId="0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164" fontId="30" fillId="0" borderId="0" xfId="0" applyNumberFormat="1" applyFont="1" applyBorder="1" applyAlignment="1">
      <alignment horizontal="center"/>
    </xf>
    <xf numFmtId="0" fontId="30" fillId="0" borderId="0" xfId="0" applyNumberFormat="1" applyFont="1" applyBorder="1" applyAlignment="1">
      <alignment horizontal="center"/>
    </xf>
    <xf numFmtId="0" fontId="30" fillId="0" borderId="11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44" applyNumberFormat="1" applyFont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30" fillId="0" borderId="0" xfId="0" applyNumberFormat="1" applyFont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1" fontId="30" fillId="0" borderId="24" xfId="0" applyNumberFormat="1" applyFont="1" applyBorder="1" applyAlignment="1">
      <alignment horizontal="center"/>
    </xf>
    <xf numFmtId="164" fontId="30" fillId="0" borderId="24" xfId="0" applyNumberFormat="1" applyFont="1" applyBorder="1" applyAlignment="1">
      <alignment horizontal="center"/>
    </xf>
    <xf numFmtId="0" fontId="30" fillId="0" borderId="24" xfId="0" applyNumberFormat="1" applyFont="1" applyBorder="1" applyAlignment="1">
      <alignment horizontal="center"/>
    </xf>
    <xf numFmtId="0" fontId="30" fillId="0" borderId="25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26" xfId="0" applyFont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30" fillId="0" borderId="20" xfId="0" applyFont="1" applyBorder="1" applyAlignment="1">
      <alignment horizontal="center"/>
    </xf>
    <xf numFmtId="1" fontId="30" fillId="0" borderId="27" xfId="0" applyNumberFormat="1" applyFont="1" applyFill="1" applyBorder="1" applyAlignment="1">
      <alignment horizontal="center"/>
    </xf>
    <xf numFmtId="1" fontId="30" fillId="0" borderId="20" xfId="0" applyNumberFormat="1" applyFont="1" applyBorder="1" applyAlignment="1">
      <alignment horizontal="center"/>
    </xf>
    <xf numFmtId="2" fontId="30" fillId="0" borderId="27" xfId="0" applyNumberFormat="1" applyFont="1" applyFill="1" applyBorder="1" applyAlignment="1">
      <alignment horizontal="center"/>
    </xf>
    <xf numFmtId="164" fontId="30" fillId="0" borderId="27" xfId="0" applyNumberFormat="1" applyFont="1" applyFill="1" applyBorder="1" applyAlignment="1">
      <alignment horizontal="center"/>
    </xf>
    <xf numFmtId="0" fontId="30" fillId="0" borderId="27" xfId="0" applyFont="1" applyBorder="1" applyAlignment="1">
      <alignment horizontal="center"/>
    </xf>
    <xf numFmtId="164" fontId="30" fillId="0" borderId="20" xfId="0" applyNumberFormat="1" applyFont="1" applyBorder="1" applyAlignment="1">
      <alignment horizontal="center"/>
    </xf>
    <xf numFmtId="0" fontId="29" fillId="0" borderId="12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20" xfId="0" applyFont="1" applyBorder="1" applyAlignment="1">
      <alignment/>
    </xf>
    <xf numFmtId="1" fontId="30" fillId="0" borderId="14" xfId="0" applyNumberFormat="1" applyFont="1" applyBorder="1" applyAlignment="1">
      <alignment horizontal="center"/>
    </xf>
    <xf numFmtId="2" fontId="30" fillId="0" borderId="20" xfId="0" applyNumberFormat="1" applyFont="1" applyBorder="1" applyAlignment="1">
      <alignment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4" fillId="0" borderId="14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5" fillId="0" borderId="0" xfId="0" applyFont="1" applyAlignment="1">
      <alignment/>
    </xf>
    <xf numFmtId="0" fontId="33" fillId="0" borderId="17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5" fillId="0" borderId="20" xfId="0" applyFont="1" applyBorder="1" applyAlignment="1">
      <alignment/>
    </xf>
    <xf numFmtId="0" fontId="33" fillId="0" borderId="12" xfId="0" applyFont="1" applyBorder="1" applyAlignment="1">
      <alignment horizontal="center"/>
    </xf>
    <xf numFmtId="1" fontId="3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36" fillId="0" borderId="0" xfId="0" applyFont="1" applyAlignment="1">
      <alignment/>
    </xf>
    <xf numFmtId="2" fontId="30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2" fontId="30" fillId="0" borderId="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164" fontId="30" fillId="0" borderId="0" xfId="0" applyNumberFormat="1" applyFont="1" applyAlignment="1">
      <alignment/>
    </xf>
    <xf numFmtId="0" fontId="38" fillId="0" borderId="0" xfId="0" applyFont="1" applyAlignment="1">
      <alignment/>
    </xf>
    <xf numFmtId="164" fontId="30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2" fontId="30" fillId="0" borderId="0" xfId="0" applyNumberFormat="1" applyFont="1" applyAlignment="1">
      <alignment/>
    </xf>
    <xf numFmtId="0" fontId="30" fillId="0" borderId="0" xfId="0" applyFont="1" applyAlignment="1">
      <alignment horizontal="left"/>
    </xf>
    <xf numFmtId="0" fontId="39" fillId="0" borderId="11" xfId="0" applyFont="1" applyBorder="1" applyAlignment="1">
      <alignment/>
    </xf>
    <xf numFmtId="0" fontId="26" fillId="0" borderId="0" xfId="0" applyFont="1" applyAlignment="1">
      <alignment/>
    </xf>
    <xf numFmtId="0" fontId="30" fillId="0" borderId="0" xfId="0" applyFont="1" applyAlignment="1">
      <alignment horizontal="right"/>
    </xf>
    <xf numFmtId="164" fontId="30" fillId="0" borderId="0" xfId="0" applyNumberFormat="1" applyFont="1" applyAlignment="1">
      <alignment horizontal="left"/>
    </xf>
    <xf numFmtId="17" fontId="29" fillId="0" borderId="0" xfId="0" applyNumberFormat="1" applyFont="1" applyAlignment="1">
      <alignment/>
    </xf>
    <xf numFmtId="2" fontId="30" fillId="0" borderId="0" xfId="0" applyNumberFormat="1" applyFont="1" applyAlignment="1">
      <alignment horizontal="left"/>
    </xf>
    <xf numFmtId="0" fontId="39" fillId="0" borderId="16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8" xfId="0" applyFont="1" applyBorder="1" applyAlignment="1">
      <alignment/>
    </xf>
    <xf numFmtId="0" fontId="30" fillId="0" borderId="16" xfId="0" applyFont="1" applyBorder="1" applyAlignment="1">
      <alignment horizontal="center"/>
    </xf>
    <xf numFmtId="1" fontId="30" fillId="0" borderId="16" xfId="0" applyNumberFormat="1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17" xfId="0" applyFont="1" applyBorder="1" applyAlignment="1">
      <alignment horizontal="center"/>
    </xf>
    <xf numFmtId="1" fontId="30" fillId="0" borderId="17" xfId="0" applyNumberFormat="1" applyFont="1" applyBorder="1" applyAlignment="1">
      <alignment horizontal="center"/>
    </xf>
    <xf numFmtId="2" fontId="30" fillId="0" borderId="16" xfId="0" applyNumberFormat="1" applyFont="1" applyBorder="1" applyAlignment="1">
      <alignment horizontal="center"/>
    </xf>
    <xf numFmtId="164" fontId="30" fillId="0" borderId="16" xfId="0" applyNumberFormat="1" applyFont="1" applyBorder="1" applyAlignment="1">
      <alignment horizontal="center"/>
    </xf>
    <xf numFmtId="0" fontId="29" fillId="0" borderId="17" xfId="0" applyFont="1" applyBorder="1" applyAlignment="1">
      <alignment/>
    </xf>
    <xf numFmtId="164" fontId="30" fillId="0" borderId="16" xfId="0" applyNumberFormat="1" applyFont="1" applyBorder="1" applyAlignment="1">
      <alignment/>
    </xf>
    <xf numFmtId="1" fontId="30" fillId="0" borderId="16" xfId="0" applyNumberFormat="1" applyFont="1" applyBorder="1" applyAlignment="1">
      <alignment horizontal="center"/>
    </xf>
    <xf numFmtId="2" fontId="30" fillId="0" borderId="16" xfId="0" applyNumberFormat="1" applyFont="1" applyBorder="1" applyAlignment="1">
      <alignment/>
    </xf>
    <xf numFmtId="0" fontId="29" fillId="0" borderId="16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8" fillId="0" borderId="14" xfId="0" applyFont="1" applyBorder="1" applyAlignment="1">
      <alignment/>
    </xf>
    <xf numFmtId="0" fontId="33" fillId="0" borderId="18" xfId="0" applyFont="1" applyBorder="1" applyAlignment="1">
      <alignment horizontal="left"/>
    </xf>
    <xf numFmtId="0" fontId="37" fillId="0" borderId="0" xfId="0" applyFont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172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Alignment="1">
      <alignment/>
    </xf>
    <xf numFmtId="1" fontId="30" fillId="0" borderId="17" xfId="0" applyNumberFormat="1" applyFont="1" applyBorder="1" applyAlignment="1">
      <alignment horizontal="left"/>
    </xf>
    <xf numFmtId="0" fontId="29" fillId="0" borderId="0" xfId="0" applyFont="1" applyAlignment="1">
      <alignment horizontal="center"/>
    </xf>
    <xf numFmtId="0" fontId="39" fillId="0" borderId="17" xfId="0" applyFont="1" applyBorder="1" applyAlignment="1">
      <alignment/>
    </xf>
    <xf numFmtId="0" fontId="34" fillId="0" borderId="1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34" fillId="0" borderId="19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34" fillId="0" borderId="0" xfId="0" applyFont="1" applyAlignment="1">
      <alignment/>
    </xf>
    <xf numFmtId="44" fontId="35" fillId="0" borderId="0" xfId="44" applyFont="1" applyAlignment="1">
      <alignment/>
    </xf>
    <xf numFmtId="164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6" xfId="0" applyFont="1" applyBorder="1" applyAlignment="1">
      <alignment/>
    </xf>
    <xf numFmtId="164" fontId="29" fillId="0" borderId="0" xfId="0" applyNumberFormat="1" applyFont="1" applyAlignment="1">
      <alignment horizontal="left"/>
    </xf>
    <xf numFmtId="1" fontId="29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1" fontId="30" fillId="0" borderId="17" xfId="0" applyNumberFormat="1" applyFont="1" applyBorder="1" applyAlignment="1">
      <alignment/>
    </xf>
    <xf numFmtId="0" fontId="38" fillId="0" borderId="29" xfId="0" applyFont="1" applyBorder="1" applyAlignment="1">
      <alignment horizontal="left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0" fillId="0" borderId="21" xfId="0" applyFont="1" applyBorder="1" applyAlignment="1">
      <alignment/>
    </xf>
    <xf numFmtId="1" fontId="30" fillId="0" borderId="13" xfId="0" applyNumberFormat="1" applyFont="1" applyBorder="1" applyAlignment="1">
      <alignment horizontal="center"/>
    </xf>
    <xf numFmtId="164" fontId="30" fillId="0" borderId="13" xfId="0" applyNumberFormat="1" applyFont="1" applyBorder="1" applyAlignment="1">
      <alignment horizontal="center"/>
    </xf>
    <xf numFmtId="0" fontId="29" fillId="0" borderId="29" xfId="0" applyFont="1" applyBorder="1" applyAlignment="1">
      <alignment/>
    </xf>
    <xf numFmtId="0" fontId="29" fillId="0" borderId="22" xfId="0" applyFont="1" applyBorder="1" applyAlignment="1">
      <alignment/>
    </xf>
    <xf numFmtId="1" fontId="29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29" fillId="0" borderId="28" xfId="0" applyFont="1" applyBorder="1" applyAlignment="1">
      <alignment horizontal="center"/>
    </xf>
    <xf numFmtId="0" fontId="30" fillId="0" borderId="17" xfId="0" applyFont="1" applyBorder="1" applyAlignment="1">
      <alignment/>
    </xf>
    <xf numFmtId="0" fontId="29" fillId="0" borderId="18" xfId="0" applyFont="1" applyBorder="1" applyAlignment="1">
      <alignment horizontal="center"/>
    </xf>
    <xf numFmtId="0" fontId="40" fillId="0" borderId="0" xfId="0" applyFont="1" applyAlignment="1">
      <alignment horizontal="right"/>
    </xf>
    <xf numFmtId="2" fontId="30" fillId="0" borderId="0" xfId="0" applyNumberFormat="1" applyFont="1" applyAlignment="1">
      <alignment horizontal="right"/>
    </xf>
    <xf numFmtId="0" fontId="37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164" fontId="37" fillId="0" borderId="0" xfId="0" applyNumberFormat="1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0" fontId="37" fillId="0" borderId="18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37" fillId="0" borderId="19" xfId="0" applyFont="1" applyBorder="1" applyAlignment="1">
      <alignment/>
    </xf>
    <xf numFmtId="0" fontId="37" fillId="0" borderId="0" xfId="44" applyNumberFormat="1" applyFont="1" applyBorder="1" applyAlignment="1">
      <alignment horizontal="center"/>
    </xf>
    <xf numFmtId="164" fontId="41" fillId="0" borderId="0" xfId="0" applyNumberFormat="1" applyFont="1" applyBorder="1" applyAlignment="1">
      <alignment horizontal="center"/>
    </xf>
    <xf numFmtId="0" fontId="41" fillId="0" borderId="0" xfId="0" applyNumberFormat="1" applyFont="1" applyBorder="1" applyAlignment="1">
      <alignment horizontal="center"/>
    </xf>
    <xf numFmtId="0" fontId="37" fillId="0" borderId="0" xfId="0" applyNumberFormat="1" applyFont="1" applyAlignment="1">
      <alignment horizontal="center"/>
    </xf>
    <xf numFmtId="0" fontId="37" fillId="0" borderId="0" xfId="0" applyFont="1" applyFill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164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7" fillId="0" borderId="28" xfId="0" applyFont="1" applyBorder="1" applyAlignment="1">
      <alignment/>
    </xf>
    <xf numFmtId="0" fontId="37" fillId="0" borderId="16" xfId="0" applyFont="1" applyBorder="1" applyAlignment="1">
      <alignment horizontal="center"/>
    </xf>
    <xf numFmtId="1" fontId="37" fillId="0" borderId="16" xfId="0" applyNumberFormat="1" applyFont="1" applyBorder="1" applyAlignment="1">
      <alignment horizontal="center"/>
    </xf>
    <xf numFmtId="2" fontId="37" fillId="0" borderId="16" xfId="0" applyNumberFormat="1" applyFont="1" applyBorder="1" applyAlignment="1">
      <alignment horizontal="center"/>
    </xf>
    <xf numFmtId="0" fontId="37" fillId="0" borderId="16" xfId="0" applyFont="1" applyBorder="1" applyAlignment="1">
      <alignment/>
    </xf>
    <xf numFmtId="164" fontId="37" fillId="0" borderId="16" xfId="0" applyNumberFormat="1" applyFont="1" applyBorder="1" applyAlignment="1">
      <alignment horizontal="center"/>
    </xf>
    <xf numFmtId="2" fontId="37" fillId="0" borderId="16" xfId="0" applyNumberFormat="1" applyFont="1" applyBorder="1" applyAlignment="1">
      <alignment/>
    </xf>
    <xf numFmtId="0" fontId="40" fillId="0" borderId="0" xfId="0" applyFont="1" applyAlignment="1">
      <alignment horizontal="center"/>
    </xf>
    <xf numFmtId="2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40" fillId="0" borderId="19" xfId="0" applyFont="1" applyBorder="1" applyAlignment="1">
      <alignment horizontal="center"/>
    </xf>
    <xf numFmtId="164" fontId="37" fillId="0" borderId="0" xfId="0" applyNumberFormat="1" applyFont="1" applyAlignment="1">
      <alignment horizontal="center"/>
    </xf>
    <xf numFmtId="0" fontId="40" fillId="0" borderId="0" xfId="0" applyNumberFormat="1" applyFont="1" applyBorder="1" applyAlignment="1">
      <alignment horizontal="center"/>
    </xf>
    <xf numFmtId="1" fontId="37" fillId="0" borderId="0" xfId="0" applyNumberFormat="1" applyFont="1" applyAlignment="1">
      <alignment horizontal="center"/>
    </xf>
    <xf numFmtId="0" fontId="40" fillId="0" borderId="14" xfId="0" applyFont="1" applyBorder="1" applyAlignment="1">
      <alignment/>
    </xf>
    <xf numFmtId="0" fontId="37" fillId="0" borderId="14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39" fillId="0" borderId="20" xfId="0" applyFont="1" applyBorder="1" applyAlignment="1">
      <alignment/>
    </xf>
    <xf numFmtId="2" fontId="37" fillId="0" borderId="0" xfId="0" applyNumberFormat="1" applyFont="1" applyAlignment="1">
      <alignment horizontal="left"/>
    </xf>
    <xf numFmtId="2" fontId="37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1" fontId="37" fillId="0" borderId="24" xfId="0" applyNumberFormat="1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164" fontId="37" fillId="0" borderId="24" xfId="0" applyNumberFormat="1" applyFont="1" applyBorder="1" applyAlignment="1">
      <alignment horizontal="center"/>
    </xf>
    <xf numFmtId="0" fontId="37" fillId="0" borderId="24" xfId="0" applyNumberFormat="1" applyFont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30" xfId="0" applyFont="1" applyBorder="1" applyAlignment="1">
      <alignment/>
    </xf>
    <xf numFmtId="0" fontId="37" fillId="0" borderId="15" xfId="0" applyFont="1" applyFill="1" applyBorder="1" applyAlignment="1">
      <alignment horizontal="center"/>
    </xf>
    <xf numFmtId="1" fontId="37" fillId="0" borderId="17" xfId="0" applyNumberFormat="1" applyFont="1" applyBorder="1" applyAlignment="1">
      <alignment horizontal="center"/>
    </xf>
    <xf numFmtId="0" fontId="34" fillId="0" borderId="22" xfId="0" applyFont="1" applyBorder="1" applyAlignment="1">
      <alignment/>
    </xf>
    <xf numFmtId="0" fontId="37" fillId="0" borderId="17" xfId="0" applyFont="1" applyBorder="1" applyAlignment="1">
      <alignment/>
    </xf>
    <xf numFmtId="0" fontId="34" fillId="0" borderId="13" xfId="0" applyFont="1" applyBorder="1" applyAlignment="1">
      <alignment/>
    </xf>
    <xf numFmtId="0" fontId="44" fillId="0" borderId="0" xfId="0" applyFont="1" applyAlignment="1">
      <alignment/>
    </xf>
    <xf numFmtId="0" fontId="39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2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left"/>
    </xf>
    <xf numFmtId="164" fontId="38" fillId="0" borderId="0" xfId="0" applyNumberFormat="1" applyFont="1" applyAlignment="1">
      <alignment horizontal="left"/>
    </xf>
    <xf numFmtId="0" fontId="38" fillId="0" borderId="0" xfId="0" applyFont="1" applyAlignment="1">
      <alignment horizontal="center"/>
    </xf>
    <xf numFmtId="1" fontId="38" fillId="0" borderId="0" xfId="0" applyNumberFormat="1" applyFont="1" applyAlignment="1">
      <alignment horizontal="left"/>
    </xf>
    <xf numFmtId="164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45" fillId="0" borderId="0" xfId="0" applyFont="1" applyAlignment="1">
      <alignment/>
    </xf>
    <xf numFmtId="164" fontId="38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39" fillId="0" borderId="0" xfId="0" applyFont="1" applyBorder="1" applyAlignment="1">
      <alignment/>
    </xf>
    <xf numFmtId="44" fontId="38" fillId="0" borderId="0" xfId="44" applyFont="1" applyAlignment="1">
      <alignment/>
    </xf>
    <xf numFmtId="3" fontId="37" fillId="0" borderId="0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/>
    </xf>
    <xf numFmtId="0" fontId="30" fillId="0" borderId="21" xfId="0" applyFont="1" applyBorder="1" applyAlignment="1">
      <alignment horizontal="center"/>
    </xf>
    <xf numFmtId="0" fontId="30" fillId="0" borderId="23" xfId="0" applyFont="1" applyBorder="1" applyAlignment="1">
      <alignment/>
    </xf>
    <xf numFmtId="0" fontId="30" fillId="0" borderId="12" xfId="0" applyFont="1" applyFill="1" applyBorder="1" applyAlignment="1">
      <alignment/>
    </xf>
    <xf numFmtId="1" fontId="30" fillId="0" borderId="16" xfId="0" applyNumberFormat="1" applyFont="1" applyBorder="1" applyAlignment="1">
      <alignment/>
    </xf>
    <xf numFmtId="0" fontId="30" fillId="0" borderId="12" xfId="0" applyFont="1" applyBorder="1" applyAlignment="1">
      <alignment/>
    </xf>
    <xf numFmtId="0" fontId="15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3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16" xfId="0" applyFont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7" xfId="0" applyFont="1" applyBorder="1" applyAlignment="1">
      <alignment/>
    </xf>
    <xf numFmtId="1" fontId="29" fillId="0" borderId="17" xfId="0" applyNumberFormat="1" applyFont="1" applyBorder="1" applyAlignment="1">
      <alignment horizontal="center"/>
    </xf>
    <xf numFmtId="2" fontId="29" fillId="0" borderId="16" xfId="0" applyNumberFormat="1" applyFont="1" applyBorder="1" applyAlignment="1">
      <alignment horizontal="center"/>
    </xf>
    <xf numFmtId="164" fontId="29" fillId="0" borderId="16" xfId="0" applyNumberFormat="1" applyFont="1" applyBorder="1" applyAlignment="1">
      <alignment horizontal="center"/>
    </xf>
    <xf numFmtId="1" fontId="29" fillId="0" borderId="16" xfId="0" applyNumberFormat="1" applyFont="1" applyBorder="1" applyAlignment="1">
      <alignment horizontal="center"/>
    </xf>
    <xf numFmtId="2" fontId="29" fillId="0" borderId="16" xfId="0" applyNumberFormat="1" applyFont="1" applyBorder="1" applyAlignment="1">
      <alignment/>
    </xf>
    <xf numFmtId="2" fontId="29" fillId="0" borderId="0" xfId="0" applyNumberFormat="1" applyFont="1" applyAlignment="1">
      <alignment horizontal="left"/>
    </xf>
    <xf numFmtId="2" fontId="29" fillId="0" borderId="0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9" fillId="0" borderId="0" xfId="44" applyNumberFormat="1" applyFont="1" applyBorder="1" applyAlignment="1">
      <alignment horizontal="center"/>
    </xf>
    <xf numFmtId="164" fontId="46" fillId="0" borderId="0" xfId="0" applyNumberFormat="1" applyFont="1" applyBorder="1" applyAlignment="1">
      <alignment horizontal="center"/>
    </xf>
    <xf numFmtId="0" fontId="46" fillId="0" borderId="0" xfId="0" applyNumberFormat="1" applyFont="1" applyBorder="1" applyAlignment="1">
      <alignment horizontal="center"/>
    </xf>
    <xf numFmtId="0" fontId="29" fillId="0" borderId="0" xfId="0" applyNumberFormat="1" applyFont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5" fillId="0" borderId="16" xfId="0" applyFont="1" applyBorder="1" applyAlignment="1">
      <alignment/>
    </xf>
    <xf numFmtId="0" fontId="40" fillId="0" borderId="18" xfId="0" applyFont="1" applyBorder="1" applyAlignment="1">
      <alignment horizontal="center"/>
    </xf>
    <xf numFmtId="0" fontId="40" fillId="0" borderId="18" xfId="0" applyFont="1" applyBorder="1" applyAlignment="1">
      <alignment horizontal="left"/>
    </xf>
    <xf numFmtId="0" fontId="40" fillId="0" borderId="17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0" xfId="0" applyFont="1" applyBorder="1" applyAlignment="1">
      <alignment/>
    </xf>
    <xf numFmtId="164" fontId="29" fillId="0" borderId="0" xfId="0" applyNumberFormat="1" applyFont="1" applyAlignment="1">
      <alignment horizontal="center"/>
    </xf>
    <xf numFmtId="0" fontId="29" fillId="0" borderId="24" xfId="0" applyFont="1" applyBorder="1" applyAlignment="1">
      <alignment horizontal="center"/>
    </xf>
    <xf numFmtId="1" fontId="29" fillId="0" borderId="24" xfId="0" applyNumberFormat="1" applyFont="1" applyBorder="1" applyAlignment="1">
      <alignment horizontal="center"/>
    </xf>
    <xf numFmtId="164" fontId="29" fillId="0" borderId="24" xfId="0" applyNumberFormat="1" applyFont="1" applyBorder="1" applyAlignment="1">
      <alignment horizontal="center"/>
    </xf>
    <xf numFmtId="0" fontId="29" fillId="0" borderId="24" xfId="0" applyNumberFormat="1" applyFont="1" applyBorder="1" applyAlignment="1">
      <alignment horizontal="center"/>
    </xf>
    <xf numFmtId="0" fontId="29" fillId="0" borderId="13" xfId="0" applyFont="1" applyBorder="1" applyAlignment="1">
      <alignment/>
    </xf>
    <xf numFmtId="1" fontId="17" fillId="0" borderId="0" xfId="0" applyNumberFormat="1" applyFont="1" applyAlignment="1">
      <alignment horizontal="left"/>
    </xf>
    <xf numFmtId="0" fontId="37" fillId="0" borderId="0" xfId="0" applyFont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64" fontId="37" fillId="0" borderId="0" xfId="0" applyNumberFormat="1" applyFont="1" applyAlignment="1">
      <alignment horizontal="left"/>
    </xf>
    <xf numFmtId="0" fontId="37" fillId="0" borderId="0" xfId="0" applyFont="1" applyAlignment="1">
      <alignment vertical="center"/>
    </xf>
    <xf numFmtId="164" fontId="29" fillId="0" borderId="0" xfId="0" applyNumberFormat="1" applyFont="1" applyAlignment="1">
      <alignment/>
    </xf>
    <xf numFmtId="1" fontId="50" fillId="0" borderId="0" xfId="0" applyNumberFormat="1" applyFont="1" applyAlignment="1">
      <alignment horizontal="center"/>
    </xf>
    <xf numFmtId="0" fontId="6" fillId="0" borderId="29" xfId="0" applyFont="1" applyBorder="1" applyAlignment="1">
      <alignment horizontal="left"/>
    </xf>
    <xf numFmtId="0" fontId="30" fillId="0" borderId="29" xfId="0" applyFont="1" applyBorder="1" applyAlignment="1">
      <alignment/>
    </xf>
    <xf numFmtId="2" fontId="30" fillId="0" borderId="21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12" fillId="0" borderId="21" xfId="0" applyFont="1" applyBorder="1" applyAlignment="1">
      <alignment/>
    </xf>
    <xf numFmtId="174" fontId="30" fillId="0" borderId="0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39" fillId="0" borderId="12" xfId="0" applyFont="1" applyBorder="1" applyAlignment="1">
      <alignment/>
    </xf>
    <xf numFmtId="0" fontId="43" fillId="0" borderId="29" xfId="0" applyFont="1" applyBorder="1" applyAlignment="1">
      <alignment horizontal="left"/>
    </xf>
    <xf numFmtId="0" fontId="43" fillId="0" borderId="11" xfId="0" applyFont="1" applyBorder="1" applyAlignment="1">
      <alignment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26" fillId="0" borderId="18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0" fontId="26" fillId="0" borderId="19" xfId="0" applyFont="1" applyBorder="1" applyAlignment="1">
      <alignment/>
    </xf>
    <xf numFmtId="0" fontId="29" fillId="0" borderId="30" xfId="0" applyFont="1" applyBorder="1" applyAlignment="1">
      <alignment/>
    </xf>
    <xf numFmtId="0" fontId="17" fillId="0" borderId="0" xfId="0" applyFont="1" applyAlignment="1">
      <alignment horizontal="right"/>
    </xf>
    <xf numFmtId="0" fontId="29" fillId="0" borderId="25" xfId="0" applyFont="1" applyBorder="1" applyAlignment="1">
      <alignment horizontal="center"/>
    </xf>
    <xf numFmtId="0" fontId="29" fillId="0" borderId="25" xfId="0" applyFont="1" applyBorder="1" applyAlignment="1">
      <alignment/>
    </xf>
    <xf numFmtId="44" fontId="29" fillId="0" borderId="0" xfId="44" applyFont="1" applyAlignment="1">
      <alignment/>
    </xf>
    <xf numFmtId="17" fontId="35" fillId="0" borderId="0" xfId="0" applyNumberFormat="1" applyFont="1" applyAlignment="1">
      <alignment/>
    </xf>
    <xf numFmtId="0" fontId="37" fillId="0" borderId="19" xfId="0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29" fillId="0" borderId="14" xfId="0" applyFont="1" applyBorder="1" applyAlignment="1">
      <alignment/>
    </xf>
    <xf numFmtId="0" fontId="35" fillId="0" borderId="0" xfId="0" applyFont="1" applyBorder="1" applyAlignment="1">
      <alignment horizontal="center"/>
    </xf>
    <xf numFmtId="1" fontId="35" fillId="0" borderId="0" xfId="0" applyNumberFormat="1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0" xfId="0" applyNumberFormat="1" applyFont="1" applyBorder="1" applyAlignment="1">
      <alignment horizontal="center"/>
    </xf>
    <xf numFmtId="164" fontId="35" fillId="0" borderId="0" xfId="0" applyNumberFormat="1" applyFont="1" applyBorder="1" applyAlignment="1">
      <alignment horizontal="center"/>
    </xf>
    <xf numFmtId="0" fontId="35" fillId="0" borderId="18" xfId="0" applyFont="1" applyBorder="1" applyAlignment="1">
      <alignment/>
    </xf>
    <xf numFmtId="0" fontId="51" fillId="0" borderId="0" xfId="0" applyFont="1" applyBorder="1" applyAlignment="1">
      <alignment horizontal="center"/>
    </xf>
    <xf numFmtId="164" fontId="51" fillId="0" borderId="0" xfId="0" applyNumberFormat="1" applyFont="1" applyFill="1" applyBorder="1" applyAlignment="1">
      <alignment horizontal="center"/>
    </xf>
    <xf numFmtId="0" fontId="51" fillId="0" borderId="0" xfId="0" applyNumberFormat="1" applyFont="1" applyFill="1" applyBorder="1" applyAlignment="1">
      <alignment horizontal="center"/>
    </xf>
    <xf numFmtId="0" fontId="35" fillId="0" borderId="19" xfId="0" applyFont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44" applyNumberFormat="1" applyFont="1" applyBorder="1" applyAlignment="1">
      <alignment horizontal="center"/>
    </xf>
    <xf numFmtId="164" fontId="51" fillId="0" borderId="0" xfId="0" applyNumberFormat="1" applyFont="1" applyBorder="1" applyAlignment="1">
      <alignment horizontal="center"/>
    </xf>
    <xf numFmtId="0" fontId="51" fillId="0" borderId="0" xfId="0" applyNumberFormat="1" applyFont="1" applyBorder="1" applyAlignment="1">
      <alignment horizontal="center"/>
    </xf>
    <xf numFmtId="0" fontId="35" fillId="0" borderId="0" xfId="0" applyNumberFormat="1" applyFont="1" applyAlignment="1">
      <alignment horizontal="center"/>
    </xf>
    <xf numFmtId="0" fontId="35" fillId="0" borderId="0" xfId="0" applyFont="1" applyFill="1" applyBorder="1" applyAlignment="1">
      <alignment horizontal="center"/>
    </xf>
    <xf numFmtId="164" fontId="35" fillId="0" borderId="0" xfId="0" applyNumberFormat="1" applyFont="1" applyFill="1" applyBorder="1" applyAlignment="1">
      <alignment horizontal="center"/>
    </xf>
    <xf numFmtId="2" fontId="35" fillId="0" borderId="19" xfId="0" applyNumberFormat="1" applyFont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1" fontId="35" fillId="0" borderId="0" xfId="0" applyNumberFormat="1" applyFont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12" xfId="0" applyNumberFormat="1" applyFont="1" applyBorder="1" applyAlignment="1">
      <alignment horizontal="center"/>
    </xf>
    <xf numFmtId="0" fontId="35" fillId="0" borderId="28" xfId="0" applyFont="1" applyBorder="1" applyAlignment="1">
      <alignment/>
    </xf>
    <xf numFmtId="0" fontId="35" fillId="0" borderId="16" xfId="0" applyFont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16" xfId="0" applyFont="1" applyBorder="1" applyAlignment="1">
      <alignment/>
    </xf>
    <xf numFmtId="1" fontId="35" fillId="0" borderId="16" xfId="0" applyNumberFormat="1" applyFont="1" applyFill="1" applyBorder="1" applyAlignment="1">
      <alignment horizontal="center"/>
    </xf>
    <xf numFmtId="1" fontId="35" fillId="0" borderId="16" xfId="0" applyNumberFormat="1" applyFont="1" applyBorder="1" applyAlignment="1">
      <alignment horizontal="center"/>
    </xf>
    <xf numFmtId="164" fontId="35" fillId="0" borderId="16" xfId="0" applyNumberFormat="1" applyFont="1" applyBorder="1" applyAlignment="1">
      <alignment horizontal="center"/>
    </xf>
    <xf numFmtId="0" fontId="35" fillId="0" borderId="17" xfId="0" applyFont="1" applyBorder="1" applyAlignment="1">
      <alignment/>
    </xf>
    <xf numFmtId="2" fontId="35" fillId="0" borderId="16" xfId="0" applyNumberFormat="1" applyFont="1" applyBorder="1" applyAlignment="1">
      <alignment/>
    </xf>
    <xf numFmtId="0" fontId="35" fillId="0" borderId="19" xfId="0" applyFont="1" applyBorder="1" applyAlignment="1">
      <alignment horizontal="center"/>
    </xf>
    <xf numFmtId="2" fontId="35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4" fontId="39" fillId="0" borderId="0" xfId="0" applyNumberFormat="1" applyFont="1" applyAlignment="1">
      <alignment horizontal="center"/>
    </xf>
    <xf numFmtId="2" fontId="35" fillId="0" borderId="16" xfId="0" applyNumberFormat="1" applyFont="1" applyBorder="1" applyAlignment="1">
      <alignment horizontal="center"/>
    </xf>
    <xf numFmtId="2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164" fontId="35" fillId="0" borderId="16" xfId="0" applyNumberFormat="1" applyFont="1" applyBorder="1" applyAlignment="1">
      <alignment/>
    </xf>
    <xf numFmtId="164" fontId="35" fillId="0" borderId="0" xfId="0" applyNumberFormat="1" applyFont="1" applyAlignment="1">
      <alignment horizontal="center"/>
    </xf>
    <xf numFmtId="0" fontId="35" fillId="0" borderId="17" xfId="0" applyFont="1" applyBorder="1" applyAlignment="1">
      <alignment/>
    </xf>
    <xf numFmtId="0" fontId="35" fillId="0" borderId="17" xfId="0" applyFont="1" applyFill="1" applyBorder="1" applyAlignment="1">
      <alignment horizontal="center"/>
    </xf>
    <xf numFmtId="1" fontId="35" fillId="0" borderId="17" xfId="0" applyNumberFormat="1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9" fillId="0" borderId="21" xfId="0" applyFont="1" applyBorder="1" applyAlignment="1">
      <alignment/>
    </xf>
    <xf numFmtId="2" fontId="17" fillId="0" borderId="0" xfId="0" applyNumberFormat="1" applyFont="1" applyAlignment="1">
      <alignment horizontal="center"/>
    </xf>
    <xf numFmtId="0" fontId="30" fillId="0" borderId="0" xfId="0" applyFont="1" applyAlignment="1">
      <alignment horizontal="left"/>
    </xf>
    <xf numFmtId="164" fontId="30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8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39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71"/>
  <sheetViews>
    <sheetView zoomScale="140" zoomScaleNormal="140" zoomScalePageLayoutView="0" workbookViewId="0" topLeftCell="A2">
      <selection activeCell="F37" sqref="F37"/>
    </sheetView>
  </sheetViews>
  <sheetFormatPr defaultColWidth="3.7109375" defaultRowHeight="12.75"/>
  <cols>
    <col min="1" max="1" width="3.00390625" style="0" customWidth="1"/>
    <col min="2" max="2" width="4.28125" style="0" customWidth="1"/>
    <col min="3" max="3" width="4.7109375" style="0" customWidth="1"/>
    <col min="4" max="4" width="3.7109375" style="0" customWidth="1"/>
    <col min="5" max="5" width="4.421875" style="0" customWidth="1"/>
    <col min="6" max="6" width="4.57421875" style="0" customWidth="1"/>
    <col min="7" max="7" width="4.421875" style="0" customWidth="1"/>
    <col min="8" max="8" width="2.28125" style="0" customWidth="1"/>
    <col min="9" max="9" width="5.421875" style="0" customWidth="1"/>
    <col min="10" max="10" width="3.8515625" style="0" customWidth="1"/>
    <col min="11" max="11" width="5.421875" style="0" customWidth="1"/>
    <col min="12" max="12" width="5.28125" style="0" customWidth="1"/>
    <col min="13" max="13" width="6.140625" style="0" customWidth="1"/>
    <col min="14" max="14" width="5.7109375" style="0" customWidth="1"/>
    <col min="15" max="15" width="5.00390625" style="0" customWidth="1"/>
    <col min="16" max="16" width="4.00390625" style="0" customWidth="1"/>
    <col min="17" max="17" width="3.8515625" style="0" customWidth="1"/>
    <col min="18" max="18" width="3.140625" style="0" customWidth="1"/>
    <col min="19" max="19" width="4.7109375" style="0" customWidth="1"/>
    <col min="20" max="20" width="3.140625" style="0" customWidth="1"/>
    <col min="21" max="21" width="4.7109375" style="0" customWidth="1"/>
    <col min="22" max="22" width="4.140625" style="0" customWidth="1"/>
    <col min="23" max="23" width="5.421875" style="0" customWidth="1"/>
    <col min="24" max="24" width="5.8515625" style="0" customWidth="1"/>
    <col min="25" max="25" width="4.140625" style="0" customWidth="1"/>
    <col min="26" max="26" width="3.7109375" style="0" customWidth="1"/>
    <col min="27" max="27" width="3.140625" style="0" customWidth="1"/>
    <col min="28" max="28" width="3.7109375" style="0" hidden="1" customWidth="1"/>
    <col min="29" max="29" width="10.7109375" style="0" customWidth="1"/>
    <col min="30" max="30" width="3.7109375" style="0" customWidth="1"/>
    <col min="31" max="31" width="4.00390625" style="0" bestFit="1" customWidth="1"/>
    <col min="32" max="33" width="3.7109375" style="0" customWidth="1"/>
    <col min="34" max="34" width="4.00390625" style="0" bestFit="1" customWidth="1"/>
  </cols>
  <sheetData>
    <row r="2" ht="10.5" customHeight="1"/>
    <row r="3" spans="1:29" ht="10.5" customHeight="1">
      <c r="A3" s="40" t="s">
        <v>69</v>
      </c>
      <c r="B3" s="40"/>
      <c r="C3" s="40"/>
      <c r="D3" s="40"/>
      <c r="E3" s="40"/>
      <c r="F3" s="40"/>
      <c r="G3" s="40"/>
      <c r="H3" s="40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0" t="s">
        <v>71</v>
      </c>
      <c r="X3" s="40"/>
      <c r="Y3" s="40"/>
      <c r="Z3" s="40"/>
      <c r="AA3" s="42"/>
      <c r="AB3" s="42"/>
      <c r="AC3" s="42"/>
    </row>
    <row r="4" spans="1:29" ht="10.5" customHeight="1">
      <c r="A4" s="40" t="s">
        <v>53</v>
      </c>
      <c r="B4" s="40"/>
      <c r="C4" s="40"/>
      <c r="D4" s="40"/>
      <c r="E4" s="40"/>
      <c r="F4" s="40"/>
      <c r="G4" s="40"/>
      <c r="H4" s="40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0" t="s">
        <v>72</v>
      </c>
      <c r="X4" s="40"/>
      <c r="Y4" s="40"/>
      <c r="Z4" s="40"/>
      <c r="AA4" s="42"/>
      <c r="AB4" s="42"/>
      <c r="AC4" s="42"/>
    </row>
    <row r="5" spans="1:29" ht="10.5" customHeight="1">
      <c r="A5" s="40" t="s">
        <v>86</v>
      </c>
      <c r="B5" s="40"/>
      <c r="C5" s="40"/>
      <c r="D5" s="40"/>
      <c r="E5" s="40"/>
      <c r="F5" s="40"/>
      <c r="G5" s="40"/>
      <c r="H5" s="40"/>
      <c r="I5" s="42"/>
      <c r="J5" s="42"/>
      <c r="K5" s="42"/>
      <c r="L5" s="19" t="s">
        <v>358</v>
      </c>
      <c r="M5" s="20"/>
      <c r="N5" s="20"/>
      <c r="O5" s="20"/>
      <c r="P5" s="20"/>
      <c r="Q5" s="42"/>
      <c r="R5" s="42"/>
      <c r="S5" s="42"/>
      <c r="T5" s="42"/>
      <c r="U5" s="42"/>
      <c r="V5" s="42"/>
      <c r="W5" s="40" t="s">
        <v>73</v>
      </c>
      <c r="X5" s="40"/>
      <c r="Y5" s="40"/>
      <c r="Z5" s="40"/>
      <c r="AA5" s="42"/>
      <c r="AB5" s="42"/>
      <c r="AC5" s="42"/>
    </row>
    <row r="6" spans="1:29" ht="10.5" customHeight="1">
      <c r="A6" s="40" t="s">
        <v>260</v>
      </c>
      <c r="B6" s="40"/>
      <c r="C6" s="40"/>
      <c r="D6" s="40"/>
      <c r="E6" s="40"/>
      <c r="F6" s="40"/>
      <c r="G6" s="40"/>
      <c r="H6" s="40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0" t="s">
        <v>173</v>
      </c>
      <c r="Z6" s="40"/>
      <c r="AA6" s="40"/>
      <c r="AB6" s="42"/>
      <c r="AC6" s="42"/>
    </row>
    <row r="7" spans="1:29" ht="12.75">
      <c r="A7" s="40" t="s">
        <v>55</v>
      </c>
      <c r="B7" s="40"/>
      <c r="C7" s="40"/>
      <c r="D7" s="40"/>
      <c r="E7" s="40"/>
      <c r="F7" s="40"/>
      <c r="G7" s="40"/>
      <c r="H7" s="40"/>
      <c r="I7" s="42"/>
      <c r="J7" s="42"/>
      <c r="K7" s="63" t="s">
        <v>183</v>
      </c>
      <c r="L7" s="63"/>
      <c r="M7" s="63"/>
      <c r="N7" s="63"/>
      <c r="O7" s="63"/>
      <c r="P7" s="63"/>
      <c r="Q7" s="63"/>
      <c r="R7" s="63"/>
      <c r="S7" s="42"/>
      <c r="T7" s="42"/>
      <c r="U7" s="42"/>
      <c r="V7" s="42"/>
      <c r="W7" s="40"/>
      <c r="X7" s="40"/>
      <c r="Y7" s="40" t="s">
        <v>192</v>
      </c>
      <c r="Z7" s="40"/>
      <c r="AA7" s="42"/>
      <c r="AB7" s="42"/>
      <c r="AC7" s="42"/>
    </row>
    <row r="8" spans="1:29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</row>
    <row r="9" spans="11:19" ht="12.75">
      <c r="K9" s="20" t="s">
        <v>58</v>
      </c>
      <c r="L9" s="20"/>
      <c r="M9" s="20"/>
      <c r="N9" s="20"/>
      <c r="O9" s="20"/>
      <c r="P9" s="20"/>
      <c r="Q9" s="21"/>
      <c r="R9" s="21"/>
      <c r="S9" s="21"/>
    </row>
    <row r="10" spans="1:29" ht="10.5" customHeight="1">
      <c r="A10" s="141"/>
      <c r="B10" s="142"/>
      <c r="C10" s="14" t="s">
        <v>50</v>
      </c>
      <c r="D10" s="14"/>
      <c r="E10" s="14"/>
      <c r="F10" s="14"/>
      <c r="G10" s="14"/>
      <c r="H10" s="14"/>
      <c r="I10" s="14" t="s">
        <v>214</v>
      </c>
      <c r="J10" s="14"/>
      <c r="K10" s="14"/>
      <c r="L10" s="14"/>
      <c r="M10" s="14"/>
      <c r="N10" s="14"/>
      <c r="O10" s="14"/>
      <c r="P10" s="14"/>
      <c r="Q10" s="14" t="s">
        <v>51</v>
      </c>
      <c r="R10" s="14"/>
      <c r="S10" s="14"/>
      <c r="T10" s="14"/>
      <c r="U10" s="142"/>
      <c r="V10" s="142"/>
      <c r="W10" s="142"/>
      <c r="X10" s="142"/>
      <c r="Y10" s="147"/>
      <c r="Z10" s="141"/>
      <c r="AA10" s="142"/>
      <c r="AB10" s="142"/>
      <c r="AC10" s="147"/>
    </row>
    <row r="11" spans="1:29" ht="10.5" customHeight="1">
      <c r="A11" s="10" t="s">
        <v>9</v>
      </c>
      <c r="B11" s="124" t="s">
        <v>20</v>
      </c>
      <c r="C11" s="124" t="s">
        <v>20</v>
      </c>
      <c r="D11" s="124" t="s">
        <v>17</v>
      </c>
      <c r="E11" s="124" t="s">
        <v>3</v>
      </c>
      <c r="F11" s="124" t="s">
        <v>5</v>
      </c>
      <c r="G11" s="124" t="s">
        <v>8</v>
      </c>
      <c r="H11" s="124" t="s">
        <v>10</v>
      </c>
      <c r="I11" s="124" t="s">
        <v>11</v>
      </c>
      <c r="J11" s="124" t="s">
        <v>13</v>
      </c>
      <c r="K11" s="124" t="s">
        <v>13</v>
      </c>
      <c r="L11" s="124" t="s">
        <v>0</v>
      </c>
      <c r="M11" s="124" t="s">
        <v>1</v>
      </c>
      <c r="N11" s="124" t="s">
        <v>0</v>
      </c>
      <c r="O11" s="124" t="s">
        <v>1</v>
      </c>
      <c r="P11" s="124"/>
      <c r="Q11" s="124"/>
      <c r="R11" s="124" t="s">
        <v>0</v>
      </c>
      <c r="S11" s="124" t="s">
        <v>40</v>
      </c>
      <c r="T11" s="124" t="s">
        <v>2</v>
      </c>
      <c r="U11" s="124" t="s">
        <v>41</v>
      </c>
      <c r="V11" s="124" t="s">
        <v>42</v>
      </c>
      <c r="W11" s="124" t="s">
        <v>42</v>
      </c>
      <c r="X11" s="124" t="s">
        <v>46</v>
      </c>
      <c r="Y11" s="124" t="s">
        <v>99</v>
      </c>
      <c r="Z11" s="182" t="s">
        <v>150</v>
      </c>
      <c r="AA11" s="183"/>
      <c r="AB11" s="60"/>
      <c r="AC11" s="149"/>
    </row>
    <row r="12" spans="1:29" ht="10.5" customHeight="1">
      <c r="A12" s="12" t="s">
        <v>17</v>
      </c>
      <c r="B12" s="124" t="s">
        <v>17</v>
      </c>
      <c r="C12" s="124" t="s">
        <v>22</v>
      </c>
      <c r="D12" s="124" t="s">
        <v>56</v>
      </c>
      <c r="E12" s="124" t="s">
        <v>25</v>
      </c>
      <c r="F12" s="124" t="s">
        <v>6</v>
      </c>
      <c r="G12" s="124" t="s">
        <v>9</v>
      </c>
      <c r="H12" s="124" t="s">
        <v>9</v>
      </c>
      <c r="I12" s="124" t="s">
        <v>12</v>
      </c>
      <c r="J12" s="124" t="s">
        <v>14</v>
      </c>
      <c r="K12" s="124" t="s">
        <v>15</v>
      </c>
      <c r="L12" s="124" t="s">
        <v>29</v>
      </c>
      <c r="M12" s="124" t="s">
        <v>29</v>
      </c>
      <c r="N12" s="124" t="s">
        <v>33</v>
      </c>
      <c r="O12" s="124" t="s">
        <v>33</v>
      </c>
      <c r="P12" s="124" t="s">
        <v>5</v>
      </c>
      <c r="Q12" s="124" t="s">
        <v>5</v>
      </c>
      <c r="R12" s="124" t="s">
        <v>38</v>
      </c>
      <c r="S12" s="124"/>
      <c r="T12" s="124" t="s">
        <v>38</v>
      </c>
      <c r="U12" s="124" t="s">
        <v>40</v>
      </c>
      <c r="V12" s="124" t="s">
        <v>43</v>
      </c>
      <c r="W12" s="124" t="s">
        <v>43</v>
      </c>
      <c r="X12" s="124" t="s">
        <v>47</v>
      </c>
      <c r="Y12" s="124" t="s">
        <v>100</v>
      </c>
      <c r="Z12" s="184"/>
      <c r="AA12" s="183"/>
      <c r="AB12" s="60"/>
      <c r="AC12" s="149"/>
    </row>
    <row r="13" spans="1:29" ht="10.5" customHeight="1">
      <c r="A13" s="12" t="s">
        <v>18</v>
      </c>
      <c r="B13" s="124" t="s">
        <v>21</v>
      </c>
      <c r="C13" s="124" t="s">
        <v>23</v>
      </c>
      <c r="D13" s="124" t="s">
        <v>57</v>
      </c>
      <c r="E13" s="124" t="s">
        <v>4</v>
      </c>
      <c r="F13" s="124" t="s">
        <v>7</v>
      </c>
      <c r="G13" s="124" t="s">
        <v>9</v>
      </c>
      <c r="H13" s="124" t="s">
        <v>9</v>
      </c>
      <c r="I13" s="124" t="s">
        <v>26</v>
      </c>
      <c r="J13" s="124" t="s">
        <v>15</v>
      </c>
      <c r="K13" s="124" t="s">
        <v>27</v>
      </c>
      <c r="L13" s="124" t="s">
        <v>30</v>
      </c>
      <c r="M13" s="124" t="s">
        <v>30</v>
      </c>
      <c r="N13" s="124" t="s">
        <v>34</v>
      </c>
      <c r="O13" s="124" t="s">
        <v>34</v>
      </c>
      <c r="P13" s="124" t="s">
        <v>36</v>
      </c>
      <c r="Q13" s="124" t="s">
        <v>37</v>
      </c>
      <c r="R13" s="124" t="s">
        <v>39</v>
      </c>
      <c r="S13" s="124"/>
      <c r="T13" s="124" t="s">
        <v>39</v>
      </c>
      <c r="U13" s="42"/>
      <c r="V13" s="124" t="s">
        <v>44</v>
      </c>
      <c r="W13" s="124" t="s">
        <v>45</v>
      </c>
      <c r="X13" s="124" t="s">
        <v>48</v>
      </c>
      <c r="Y13" s="124" t="s">
        <v>0</v>
      </c>
      <c r="Z13" s="184"/>
      <c r="AA13" s="183"/>
      <c r="AB13" s="60"/>
      <c r="AC13" s="149"/>
    </row>
    <row r="14" spans="1:29" ht="10.5" customHeight="1">
      <c r="A14" s="12" t="s">
        <v>19</v>
      </c>
      <c r="B14" s="124" t="s">
        <v>24</v>
      </c>
      <c r="C14" s="124" t="s">
        <v>24</v>
      </c>
      <c r="D14" s="124"/>
      <c r="E14" s="124"/>
      <c r="F14" s="124" t="s">
        <v>24</v>
      </c>
      <c r="G14" s="124"/>
      <c r="H14" s="124"/>
      <c r="I14" s="124"/>
      <c r="J14" s="124" t="s">
        <v>16</v>
      </c>
      <c r="K14" s="124" t="s">
        <v>28</v>
      </c>
      <c r="L14" s="124" t="s">
        <v>31</v>
      </c>
      <c r="M14" s="124" t="s">
        <v>31</v>
      </c>
      <c r="N14" s="124" t="s">
        <v>35</v>
      </c>
      <c r="O14" s="124" t="s">
        <v>35</v>
      </c>
      <c r="P14" s="124"/>
      <c r="Q14" s="124"/>
      <c r="R14" s="124"/>
      <c r="S14" s="124"/>
      <c r="T14" s="42"/>
      <c r="U14" s="124"/>
      <c r="V14" s="124" t="s">
        <v>32</v>
      </c>
      <c r="W14" s="124" t="s">
        <v>32</v>
      </c>
      <c r="X14" s="124" t="s">
        <v>49</v>
      </c>
      <c r="Y14" s="124" t="s">
        <v>101</v>
      </c>
      <c r="Z14" s="184"/>
      <c r="AA14" s="183"/>
      <c r="AB14" s="60"/>
      <c r="AC14" s="149"/>
    </row>
    <row r="15" spans="1:29" ht="10.5" customHeight="1">
      <c r="A15" s="144"/>
      <c r="B15" s="125"/>
      <c r="C15" s="125"/>
      <c r="D15" s="125"/>
      <c r="E15" s="125"/>
      <c r="F15" s="125"/>
      <c r="G15" s="125"/>
      <c r="H15" s="125"/>
      <c r="I15" s="125"/>
      <c r="J15" s="125"/>
      <c r="K15" s="125" t="s">
        <v>16</v>
      </c>
      <c r="L15" s="125" t="s">
        <v>32</v>
      </c>
      <c r="M15" s="125" t="s">
        <v>32</v>
      </c>
      <c r="N15" s="125"/>
      <c r="O15" s="126"/>
      <c r="P15" s="125"/>
      <c r="Q15" s="125"/>
      <c r="R15" s="125"/>
      <c r="S15" s="125"/>
      <c r="T15" s="126"/>
      <c r="U15" s="125"/>
      <c r="V15" s="125"/>
      <c r="W15" s="125"/>
      <c r="X15" s="125" t="s">
        <v>24</v>
      </c>
      <c r="Y15" s="125"/>
      <c r="Z15" s="185"/>
      <c r="AA15" s="186"/>
      <c r="AB15" s="126"/>
      <c r="AC15" s="148"/>
    </row>
    <row r="16" spans="1:29" ht="12" customHeight="1">
      <c r="A16" s="150">
        <v>1</v>
      </c>
      <c r="B16" s="151">
        <v>0</v>
      </c>
      <c r="C16" s="152">
        <v>-12</v>
      </c>
      <c r="D16" s="153">
        <v>-6</v>
      </c>
      <c r="E16" s="152">
        <v>-21</v>
      </c>
      <c r="F16" s="152">
        <v>-11</v>
      </c>
      <c r="G16" s="153">
        <v>71</v>
      </c>
      <c r="H16" s="153">
        <v>0</v>
      </c>
      <c r="I16" s="153">
        <v>0</v>
      </c>
      <c r="J16" s="152">
        <v>0</v>
      </c>
      <c r="K16" s="152">
        <v>3.6</v>
      </c>
      <c r="L16" s="152"/>
      <c r="M16" s="152"/>
      <c r="N16" s="152">
        <v>3027</v>
      </c>
      <c r="O16" s="152">
        <v>3014</v>
      </c>
      <c r="P16" s="152"/>
      <c r="Q16" s="152"/>
      <c r="R16" s="152"/>
      <c r="S16" s="152"/>
      <c r="T16" s="154"/>
      <c r="U16" s="155"/>
      <c r="V16" s="152">
        <v>3</v>
      </c>
      <c r="W16" s="152">
        <v>4</v>
      </c>
      <c r="X16" s="154">
        <v>33.5</v>
      </c>
      <c r="Y16" s="155"/>
      <c r="Z16" s="156"/>
      <c r="AA16" s="157"/>
      <c r="AB16" s="157"/>
      <c r="AC16" s="158"/>
    </row>
    <row r="17" spans="1:29" ht="12" customHeight="1">
      <c r="A17" s="150">
        <v>2</v>
      </c>
      <c r="B17" s="159">
        <v>5</v>
      </c>
      <c r="C17" s="152">
        <v>-16</v>
      </c>
      <c r="D17" s="153">
        <v>-6</v>
      </c>
      <c r="E17" s="152">
        <v>-20</v>
      </c>
      <c r="F17" s="152">
        <v>2</v>
      </c>
      <c r="G17" s="153">
        <v>71</v>
      </c>
      <c r="H17" s="153">
        <v>0</v>
      </c>
      <c r="I17" s="155">
        <v>0</v>
      </c>
      <c r="J17" s="152">
        <v>0</v>
      </c>
      <c r="K17" s="152">
        <v>3.5</v>
      </c>
      <c r="L17" s="152">
        <v>70</v>
      </c>
      <c r="M17" s="152">
        <v>53</v>
      </c>
      <c r="N17" s="152">
        <v>3033</v>
      </c>
      <c r="O17" s="152">
        <v>3021</v>
      </c>
      <c r="P17" s="152"/>
      <c r="Q17" s="152"/>
      <c r="R17" s="152"/>
      <c r="S17" s="152"/>
      <c r="T17" s="152"/>
      <c r="U17" s="155"/>
      <c r="V17" s="152">
        <v>0</v>
      </c>
      <c r="W17" s="152">
        <v>0</v>
      </c>
      <c r="X17" s="152">
        <v>33.4</v>
      </c>
      <c r="Y17" s="155"/>
      <c r="Z17" s="156"/>
      <c r="AA17" s="160"/>
      <c r="AB17" s="160"/>
      <c r="AC17" s="158"/>
    </row>
    <row r="18" spans="1:29" ht="12" customHeight="1">
      <c r="A18" s="150">
        <v>3</v>
      </c>
      <c r="B18" s="152">
        <v>26</v>
      </c>
      <c r="C18" s="152">
        <v>-1</v>
      </c>
      <c r="D18" s="153">
        <v>13</v>
      </c>
      <c r="E18" s="152">
        <v>0</v>
      </c>
      <c r="F18" s="152">
        <v>16</v>
      </c>
      <c r="G18" s="153">
        <v>52</v>
      </c>
      <c r="H18" s="153">
        <v>0</v>
      </c>
      <c r="I18" s="152">
        <v>0</v>
      </c>
      <c r="J18" s="152">
        <v>0</v>
      </c>
      <c r="K18" s="152">
        <v>3.2</v>
      </c>
      <c r="L18" s="152">
        <v>71</v>
      </c>
      <c r="M18" s="152">
        <v>54</v>
      </c>
      <c r="N18" s="152">
        <v>3019</v>
      </c>
      <c r="O18" s="152">
        <v>2998</v>
      </c>
      <c r="P18" s="152"/>
      <c r="Q18" s="152"/>
      <c r="R18" s="152"/>
      <c r="S18" s="152"/>
      <c r="T18" s="152"/>
      <c r="U18" s="155"/>
      <c r="V18" s="152">
        <v>4</v>
      </c>
      <c r="W18" s="151">
        <v>2</v>
      </c>
      <c r="X18" s="154">
        <v>33.3</v>
      </c>
      <c r="Y18" s="155"/>
      <c r="Z18" s="156"/>
      <c r="AA18" s="160"/>
      <c r="AB18" s="160"/>
      <c r="AC18" s="161"/>
    </row>
    <row r="19" spans="1:29" ht="12" customHeight="1">
      <c r="A19" s="150">
        <v>4</v>
      </c>
      <c r="B19" s="151">
        <v>32</v>
      </c>
      <c r="C19" s="152">
        <v>15</v>
      </c>
      <c r="D19" s="153">
        <v>24</v>
      </c>
      <c r="E19" s="152">
        <v>11</v>
      </c>
      <c r="F19" s="152">
        <v>2</v>
      </c>
      <c r="G19" s="153">
        <v>41</v>
      </c>
      <c r="H19" s="153">
        <v>0</v>
      </c>
      <c r="I19" s="152">
        <v>0</v>
      </c>
      <c r="J19" s="152">
        <v>0</v>
      </c>
      <c r="K19" s="152">
        <v>3.1</v>
      </c>
      <c r="L19" s="152">
        <v>73</v>
      </c>
      <c r="M19" s="152">
        <v>66</v>
      </c>
      <c r="N19" s="152">
        <v>2998</v>
      </c>
      <c r="O19" s="152">
        <v>2946</v>
      </c>
      <c r="P19" s="152"/>
      <c r="Q19" s="152"/>
      <c r="R19" s="152"/>
      <c r="S19" s="152"/>
      <c r="T19" s="155"/>
      <c r="U19" s="162"/>
      <c r="V19" s="152">
        <v>10</v>
      </c>
      <c r="W19" s="152">
        <v>10</v>
      </c>
      <c r="X19" s="152">
        <v>33.3</v>
      </c>
      <c r="Y19" s="155"/>
      <c r="Z19" s="156"/>
      <c r="AA19" s="160"/>
      <c r="AB19" s="160"/>
      <c r="AC19" s="161"/>
    </row>
    <row r="20" spans="1:29" ht="12" customHeight="1">
      <c r="A20" s="150">
        <v>5</v>
      </c>
      <c r="B20" s="159">
        <v>21</v>
      </c>
      <c r="C20" s="152">
        <v>2</v>
      </c>
      <c r="D20" s="153">
        <v>12</v>
      </c>
      <c r="E20" s="152">
        <v>-2</v>
      </c>
      <c r="F20" s="152">
        <v>2</v>
      </c>
      <c r="G20" s="153">
        <v>53</v>
      </c>
      <c r="H20" s="153">
        <v>0</v>
      </c>
      <c r="I20" s="152">
        <v>0.21</v>
      </c>
      <c r="J20" s="152">
        <v>2.5</v>
      </c>
      <c r="K20" s="152">
        <v>6.7</v>
      </c>
      <c r="L20" s="152">
        <v>75</v>
      </c>
      <c r="M20" s="152">
        <v>69</v>
      </c>
      <c r="N20" s="152">
        <v>3012</v>
      </c>
      <c r="O20" s="152">
        <v>2948</v>
      </c>
      <c r="P20" s="152"/>
      <c r="Q20" s="152"/>
      <c r="R20" s="152"/>
      <c r="S20" s="152"/>
      <c r="T20" s="152"/>
      <c r="U20" s="155"/>
      <c r="V20" s="152" t="s">
        <v>356</v>
      </c>
      <c r="W20" s="152" t="s">
        <v>356</v>
      </c>
      <c r="X20" s="163" t="s">
        <v>356</v>
      </c>
      <c r="Y20" s="164"/>
      <c r="Z20" s="156"/>
      <c r="AA20" s="160"/>
      <c r="AB20" s="160"/>
      <c r="AC20" s="161"/>
    </row>
    <row r="21" spans="1:29" ht="12" customHeight="1">
      <c r="A21" s="150">
        <v>6</v>
      </c>
      <c r="B21" s="152">
        <v>3</v>
      </c>
      <c r="C21" s="152">
        <v>-10</v>
      </c>
      <c r="D21" s="153">
        <v>-4</v>
      </c>
      <c r="E21" s="152">
        <v>-18</v>
      </c>
      <c r="F21" s="152">
        <v>-10</v>
      </c>
      <c r="G21" s="153">
        <v>69</v>
      </c>
      <c r="H21" s="153">
        <v>0</v>
      </c>
      <c r="I21" s="152">
        <v>0.01</v>
      </c>
      <c r="J21" s="152">
        <v>0.2</v>
      </c>
      <c r="K21" s="152">
        <v>6.8</v>
      </c>
      <c r="L21" s="152">
        <v>71</v>
      </c>
      <c r="M21" s="152">
        <v>57</v>
      </c>
      <c r="N21" s="152">
        <v>3022</v>
      </c>
      <c r="O21" s="152">
        <v>3012</v>
      </c>
      <c r="P21" s="152"/>
      <c r="Q21" s="152"/>
      <c r="R21" s="152"/>
      <c r="S21" s="152"/>
      <c r="T21" s="152"/>
      <c r="U21" s="155"/>
      <c r="V21" s="152" t="s">
        <v>356</v>
      </c>
      <c r="W21" s="152" t="s">
        <v>356</v>
      </c>
      <c r="X21" s="154" t="s">
        <v>356</v>
      </c>
      <c r="Y21" s="155"/>
      <c r="Z21" s="156"/>
      <c r="AA21" s="160"/>
      <c r="AB21" s="160"/>
      <c r="AC21" s="161"/>
    </row>
    <row r="22" spans="1:29" ht="12" customHeight="1">
      <c r="A22" s="150">
        <v>7</v>
      </c>
      <c r="B22" s="152">
        <v>11</v>
      </c>
      <c r="C22" s="152">
        <v>-18</v>
      </c>
      <c r="D22" s="153">
        <v>-4</v>
      </c>
      <c r="E22" s="152">
        <v>-16</v>
      </c>
      <c r="F22" s="152">
        <v>11</v>
      </c>
      <c r="G22" s="153">
        <v>69</v>
      </c>
      <c r="H22" s="153">
        <v>0</v>
      </c>
      <c r="I22" s="152">
        <v>0</v>
      </c>
      <c r="J22" s="152">
        <v>0</v>
      </c>
      <c r="K22" s="154">
        <v>6.5</v>
      </c>
      <c r="L22" s="152">
        <v>71</v>
      </c>
      <c r="M22" s="152">
        <v>58</v>
      </c>
      <c r="N22" s="152">
        <v>3022</v>
      </c>
      <c r="O22" s="152">
        <v>2988</v>
      </c>
      <c r="P22" s="152"/>
      <c r="Q22" s="152"/>
      <c r="R22" s="152"/>
      <c r="S22" s="152"/>
      <c r="T22" s="152"/>
      <c r="U22" s="165"/>
      <c r="V22" s="152" t="s">
        <v>356</v>
      </c>
      <c r="W22" s="152" t="s">
        <v>356</v>
      </c>
      <c r="X22" s="152" t="s">
        <v>356</v>
      </c>
      <c r="Y22" s="155"/>
      <c r="Z22" s="156"/>
      <c r="AA22" s="160"/>
      <c r="AB22" s="160"/>
      <c r="AC22" s="161"/>
    </row>
    <row r="23" spans="1:29" ht="12" customHeight="1">
      <c r="A23" s="150">
        <v>8</v>
      </c>
      <c r="B23" s="152">
        <v>27</v>
      </c>
      <c r="C23" s="152">
        <v>9</v>
      </c>
      <c r="D23" s="153">
        <v>18</v>
      </c>
      <c r="E23" s="152">
        <v>5</v>
      </c>
      <c r="F23" s="152">
        <v>9</v>
      </c>
      <c r="G23" s="153">
        <v>47</v>
      </c>
      <c r="H23" s="153">
        <v>0</v>
      </c>
      <c r="I23" s="152">
        <v>0</v>
      </c>
      <c r="J23" s="152">
        <v>0</v>
      </c>
      <c r="K23" s="154">
        <v>6.4</v>
      </c>
      <c r="L23" s="152">
        <v>71</v>
      </c>
      <c r="M23" s="152">
        <v>61</v>
      </c>
      <c r="N23" s="152">
        <v>3010</v>
      </c>
      <c r="O23" s="152">
        <v>2971</v>
      </c>
      <c r="P23" s="152"/>
      <c r="Q23" s="152"/>
      <c r="R23" s="152"/>
      <c r="S23" s="152"/>
      <c r="T23" s="154"/>
      <c r="U23" s="155"/>
      <c r="V23" s="152" t="s">
        <v>356</v>
      </c>
      <c r="W23" s="152" t="s">
        <v>356</v>
      </c>
      <c r="X23" s="154" t="s">
        <v>356</v>
      </c>
      <c r="Y23" s="155"/>
      <c r="Z23" s="156"/>
      <c r="AA23" s="160"/>
      <c r="AB23" s="160"/>
      <c r="AC23" s="161"/>
    </row>
    <row r="24" spans="1:29" ht="12" customHeight="1">
      <c r="A24" s="150">
        <v>9</v>
      </c>
      <c r="B24" s="152">
        <v>9</v>
      </c>
      <c r="C24" s="152">
        <v>-5</v>
      </c>
      <c r="D24" s="153">
        <v>2</v>
      </c>
      <c r="E24" s="152">
        <v>10</v>
      </c>
      <c r="F24" s="152">
        <v>-2</v>
      </c>
      <c r="G24" s="153">
        <v>63</v>
      </c>
      <c r="H24" s="153">
        <v>0</v>
      </c>
      <c r="I24" s="152">
        <v>0</v>
      </c>
      <c r="J24" s="153">
        <v>0</v>
      </c>
      <c r="K24" s="154">
        <v>6.2</v>
      </c>
      <c r="L24" s="152">
        <v>67</v>
      </c>
      <c r="M24" s="152">
        <v>49</v>
      </c>
      <c r="N24" s="152">
        <v>3041</v>
      </c>
      <c r="O24" s="152">
        <v>3011</v>
      </c>
      <c r="P24" s="152"/>
      <c r="Q24" s="152"/>
      <c r="R24" s="152"/>
      <c r="S24" s="152"/>
      <c r="T24" s="154"/>
      <c r="U24" s="155"/>
      <c r="V24" s="152" t="s">
        <v>356</v>
      </c>
      <c r="W24" s="166" t="s">
        <v>356</v>
      </c>
      <c r="X24" s="154" t="s">
        <v>356</v>
      </c>
      <c r="Y24" s="155"/>
      <c r="Z24" s="156"/>
      <c r="AA24" s="160"/>
      <c r="AB24" s="160"/>
      <c r="AC24" s="161"/>
    </row>
    <row r="25" spans="1:29" ht="12" customHeight="1">
      <c r="A25" s="150">
        <v>10</v>
      </c>
      <c r="B25" s="152">
        <v>9</v>
      </c>
      <c r="C25" s="152">
        <v>-10</v>
      </c>
      <c r="D25" s="153">
        <v>-0.5</v>
      </c>
      <c r="E25" s="152">
        <v>-12</v>
      </c>
      <c r="F25" s="152">
        <v>2</v>
      </c>
      <c r="G25" s="153">
        <v>66</v>
      </c>
      <c r="H25" s="153">
        <v>0</v>
      </c>
      <c r="I25" s="153">
        <v>0</v>
      </c>
      <c r="J25" s="152">
        <v>0</v>
      </c>
      <c r="K25" s="154">
        <v>6.1</v>
      </c>
      <c r="L25" s="152">
        <v>68</v>
      </c>
      <c r="M25" s="152">
        <v>46</v>
      </c>
      <c r="N25" s="152" t="s">
        <v>356</v>
      </c>
      <c r="O25" s="152" t="s">
        <v>356</v>
      </c>
      <c r="P25" s="152"/>
      <c r="Q25" s="152"/>
      <c r="R25" s="152"/>
      <c r="S25" s="152"/>
      <c r="T25" s="154"/>
      <c r="U25" s="155"/>
      <c r="V25" s="152">
        <v>1</v>
      </c>
      <c r="W25" s="152">
        <v>1</v>
      </c>
      <c r="X25" s="154" t="s">
        <v>356</v>
      </c>
      <c r="Y25" s="155"/>
      <c r="Z25" s="156"/>
      <c r="AA25" s="160"/>
      <c r="AB25" s="160"/>
      <c r="AC25" s="161"/>
    </row>
    <row r="26" spans="1:29" ht="12" customHeight="1">
      <c r="A26" s="150">
        <v>11</v>
      </c>
      <c r="B26" s="152">
        <v>37</v>
      </c>
      <c r="C26" s="152">
        <v>3</v>
      </c>
      <c r="D26" s="153">
        <v>20</v>
      </c>
      <c r="E26" s="152">
        <v>14</v>
      </c>
      <c r="F26" s="152">
        <v>28</v>
      </c>
      <c r="G26" s="153">
        <v>45</v>
      </c>
      <c r="H26" s="153">
        <v>0</v>
      </c>
      <c r="I26" s="152">
        <v>0</v>
      </c>
      <c r="J26" s="153">
        <v>0</v>
      </c>
      <c r="K26" s="152">
        <v>5.8</v>
      </c>
      <c r="L26" s="152">
        <v>70</v>
      </c>
      <c r="M26" s="152">
        <v>54</v>
      </c>
      <c r="N26" s="152" t="s">
        <v>356</v>
      </c>
      <c r="O26" s="152" t="s">
        <v>356</v>
      </c>
      <c r="P26" s="152"/>
      <c r="Q26" s="152"/>
      <c r="R26" s="152"/>
      <c r="S26" s="152"/>
      <c r="T26" s="154"/>
      <c r="U26" s="155"/>
      <c r="V26" s="152">
        <v>4</v>
      </c>
      <c r="W26" s="152">
        <v>0</v>
      </c>
      <c r="X26" s="154" t="s">
        <v>356</v>
      </c>
      <c r="Y26" s="155"/>
      <c r="Z26" s="156"/>
      <c r="AA26" s="160"/>
      <c r="AB26" s="160"/>
      <c r="AC26" s="161"/>
    </row>
    <row r="27" spans="1:29" ht="12" customHeight="1">
      <c r="A27" s="150">
        <v>12</v>
      </c>
      <c r="B27" s="152">
        <v>41</v>
      </c>
      <c r="C27" s="152">
        <v>28</v>
      </c>
      <c r="D27" s="153">
        <v>35</v>
      </c>
      <c r="E27" s="152">
        <v>21</v>
      </c>
      <c r="F27" s="152">
        <v>28</v>
      </c>
      <c r="G27" s="153">
        <v>35</v>
      </c>
      <c r="H27" s="153">
        <v>0</v>
      </c>
      <c r="I27" s="152">
        <v>0</v>
      </c>
      <c r="J27" s="152">
        <v>0</v>
      </c>
      <c r="K27" s="152">
        <v>5.8</v>
      </c>
      <c r="L27" s="152">
        <v>73</v>
      </c>
      <c r="M27" s="152">
        <v>58</v>
      </c>
      <c r="N27" s="152" t="s">
        <v>356</v>
      </c>
      <c r="O27" s="152" t="s">
        <v>356</v>
      </c>
      <c r="P27" s="152"/>
      <c r="Q27" s="152"/>
      <c r="R27" s="152"/>
      <c r="S27" s="152"/>
      <c r="T27" s="154"/>
      <c r="U27" s="155"/>
      <c r="V27" s="152">
        <v>9</v>
      </c>
      <c r="W27" s="152">
        <v>8</v>
      </c>
      <c r="X27" s="154" t="s">
        <v>356</v>
      </c>
      <c r="Y27" s="155"/>
      <c r="Z27" s="156"/>
      <c r="AA27" s="160"/>
      <c r="AB27" s="160"/>
      <c r="AC27" s="161"/>
    </row>
    <row r="28" spans="1:29" ht="12" customHeight="1">
      <c r="A28" s="150">
        <v>13</v>
      </c>
      <c r="B28" s="152">
        <v>35</v>
      </c>
      <c r="C28" s="152">
        <v>25</v>
      </c>
      <c r="D28" s="153">
        <v>30</v>
      </c>
      <c r="E28" s="152">
        <v>17</v>
      </c>
      <c r="F28" s="152">
        <v>25</v>
      </c>
      <c r="G28" s="153">
        <v>35</v>
      </c>
      <c r="H28" s="153">
        <v>0</v>
      </c>
      <c r="I28" s="152">
        <v>0</v>
      </c>
      <c r="J28" s="152">
        <v>0</v>
      </c>
      <c r="K28" s="152">
        <v>5.8</v>
      </c>
      <c r="L28" s="152">
        <v>75</v>
      </c>
      <c r="M28" s="152">
        <v>69</v>
      </c>
      <c r="N28" s="152" t="s">
        <v>356</v>
      </c>
      <c r="O28" s="152" t="s">
        <v>356</v>
      </c>
      <c r="P28" s="152"/>
      <c r="Q28" s="152"/>
      <c r="R28" s="152"/>
      <c r="S28" s="152"/>
      <c r="T28" s="154"/>
      <c r="U28" s="155"/>
      <c r="V28" s="152">
        <v>10</v>
      </c>
      <c r="W28" s="152">
        <v>10</v>
      </c>
      <c r="X28" s="154" t="s">
        <v>356</v>
      </c>
      <c r="Y28" s="155"/>
      <c r="Z28" s="156"/>
      <c r="AA28" s="160"/>
      <c r="AB28" s="160"/>
      <c r="AC28" s="161"/>
    </row>
    <row r="29" spans="1:29" ht="12" customHeight="1">
      <c r="A29" s="150">
        <v>14</v>
      </c>
      <c r="B29" s="152">
        <v>25</v>
      </c>
      <c r="C29" s="152">
        <v>8</v>
      </c>
      <c r="D29" s="153">
        <v>17</v>
      </c>
      <c r="E29" s="152">
        <v>5</v>
      </c>
      <c r="F29" s="152">
        <v>10</v>
      </c>
      <c r="G29" s="153">
        <v>48</v>
      </c>
      <c r="H29" s="153">
        <v>0</v>
      </c>
      <c r="I29" s="152">
        <v>0.17</v>
      </c>
      <c r="J29" s="154">
        <v>1.7</v>
      </c>
      <c r="K29" s="154">
        <v>6.2</v>
      </c>
      <c r="L29" s="152">
        <v>72</v>
      </c>
      <c r="M29" s="152">
        <v>64</v>
      </c>
      <c r="N29" s="152" t="s">
        <v>356</v>
      </c>
      <c r="O29" s="152" t="s">
        <v>356</v>
      </c>
      <c r="P29" s="152"/>
      <c r="Q29" s="152"/>
      <c r="R29" s="152"/>
      <c r="S29" s="152"/>
      <c r="T29" s="154"/>
      <c r="U29" s="155"/>
      <c r="V29" s="152">
        <v>0</v>
      </c>
      <c r="W29" s="152">
        <v>0</v>
      </c>
      <c r="X29" s="154" t="s">
        <v>356</v>
      </c>
      <c r="Y29" s="155"/>
      <c r="Z29" s="156"/>
      <c r="AA29" s="160"/>
      <c r="AB29" s="160"/>
      <c r="AC29" s="161"/>
    </row>
    <row r="30" spans="1:29" ht="12" customHeight="1">
      <c r="A30" s="150">
        <v>15</v>
      </c>
      <c r="B30" s="152">
        <v>21</v>
      </c>
      <c r="C30" s="152">
        <v>1</v>
      </c>
      <c r="D30" s="153">
        <v>11</v>
      </c>
      <c r="E30" s="155">
        <v>-0.3</v>
      </c>
      <c r="F30" s="152">
        <v>7</v>
      </c>
      <c r="G30" s="153">
        <v>54</v>
      </c>
      <c r="H30" s="153">
        <v>0</v>
      </c>
      <c r="I30" s="153">
        <v>0</v>
      </c>
      <c r="J30" s="152">
        <v>0</v>
      </c>
      <c r="K30" s="154">
        <v>7.1</v>
      </c>
      <c r="L30" s="152">
        <v>72</v>
      </c>
      <c r="M30" s="152">
        <v>55</v>
      </c>
      <c r="N30" s="152">
        <v>3057</v>
      </c>
      <c r="O30" s="152">
        <v>3016</v>
      </c>
      <c r="P30" s="152"/>
      <c r="Q30" s="152"/>
      <c r="R30" s="152"/>
      <c r="S30" s="152"/>
      <c r="T30" s="154"/>
      <c r="U30" s="152"/>
      <c r="V30" s="152">
        <v>10</v>
      </c>
      <c r="W30" s="152">
        <v>10</v>
      </c>
      <c r="X30" s="154" t="s">
        <v>356</v>
      </c>
      <c r="Y30" s="155"/>
      <c r="Z30" s="156"/>
      <c r="AA30" s="160"/>
      <c r="AB30" s="160"/>
      <c r="AC30" s="161"/>
    </row>
    <row r="31" spans="1:29" ht="12" customHeight="1">
      <c r="A31" s="150">
        <v>16</v>
      </c>
      <c r="B31" s="152">
        <v>28</v>
      </c>
      <c r="C31" s="152">
        <v>8</v>
      </c>
      <c r="D31" s="153">
        <v>18</v>
      </c>
      <c r="E31" s="152">
        <v>4</v>
      </c>
      <c r="F31" s="152">
        <v>26</v>
      </c>
      <c r="G31" s="153">
        <v>47</v>
      </c>
      <c r="H31" s="153">
        <v>0</v>
      </c>
      <c r="I31" s="152" t="s">
        <v>18</v>
      </c>
      <c r="J31" s="152" t="s">
        <v>18</v>
      </c>
      <c r="K31" s="154">
        <v>6.8</v>
      </c>
      <c r="L31" s="152">
        <v>72</v>
      </c>
      <c r="M31" s="152">
        <v>59</v>
      </c>
      <c r="N31" s="152">
        <v>3011</v>
      </c>
      <c r="O31" s="152">
        <v>2977</v>
      </c>
      <c r="P31" s="152"/>
      <c r="Q31" s="152"/>
      <c r="R31" s="152"/>
      <c r="S31" s="152"/>
      <c r="T31" s="152"/>
      <c r="U31" s="155"/>
      <c r="V31" s="152">
        <v>10</v>
      </c>
      <c r="W31" s="152">
        <v>10</v>
      </c>
      <c r="X31" s="152" t="s">
        <v>356</v>
      </c>
      <c r="Y31" s="155"/>
      <c r="Z31" s="156"/>
      <c r="AA31" s="160"/>
      <c r="AB31" s="160"/>
      <c r="AC31" s="161"/>
    </row>
    <row r="32" spans="1:29" ht="12" customHeight="1">
      <c r="A32" s="150">
        <v>17</v>
      </c>
      <c r="B32" s="152">
        <v>28</v>
      </c>
      <c r="C32" s="166">
        <v>18</v>
      </c>
      <c r="D32" s="153">
        <v>23</v>
      </c>
      <c r="E32" s="166">
        <v>9</v>
      </c>
      <c r="F32" s="166">
        <v>27</v>
      </c>
      <c r="G32" s="153">
        <v>42</v>
      </c>
      <c r="H32" s="153">
        <v>0</v>
      </c>
      <c r="I32" s="166">
        <v>0</v>
      </c>
      <c r="J32" s="166">
        <v>0</v>
      </c>
      <c r="K32" s="166">
        <v>6.7</v>
      </c>
      <c r="L32" s="152">
        <v>71</v>
      </c>
      <c r="M32" s="152">
        <v>67</v>
      </c>
      <c r="N32" s="166">
        <v>2991</v>
      </c>
      <c r="O32" s="166">
        <v>2983</v>
      </c>
      <c r="P32" s="166"/>
      <c r="Q32" s="166"/>
      <c r="R32" s="166"/>
      <c r="S32" s="166"/>
      <c r="T32" s="166"/>
      <c r="U32" s="167"/>
      <c r="V32" s="166">
        <v>10</v>
      </c>
      <c r="W32" s="166">
        <v>10</v>
      </c>
      <c r="X32" s="168" t="s">
        <v>356</v>
      </c>
      <c r="Y32" s="167"/>
      <c r="Z32" s="156"/>
      <c r="AA32" s="160"/>
      <c r="AB32" s="160"/>
      <c r="AC32" s="161"/>
    </row>
    <row r="33" spans="1:29" ht="12" customHeight="1">
      <c r="A33" s="150">
        <v>18</v>
      </c>
      <c r="B33" s="152">
        <v>43</v>
      </c>
      <c r="C33" s="166">
        <v>25</v>
      </c>
      <c r="D33" s="153">
        <v>34</v>
      </c>
      <c r="E33" s="166">
        <v>21</v>
      </c>
      <c r="F33" s="166">
        <v>10</v>
      </c>
      <c r="G33" s="153">
        <v>31</v>
      </c>
      <c r="H33" s="153">
        <v>0</v>
      </c>
      <c r="I33" s="166">
        <v>0</v>
      </c>
      <c r="J33" s="166">
        <v>0</v>
      </c>
      <c r="K33" s="168">
        <v>6.7</v>
      </c>
      <c r="L33" s="152">
        <v>73</v>
      </c>
      <c r="M33" s="152">
        <v>59</v>
      </c>
      <c r="N33" s="166">
        <v>2993</v>
      </c>
      <c r="O33" s="166">
        <v>2946</v>
      </c>
      <c r="P33" s="166"/>
      <c r="Q33" s="166"/>
      <c r="R33" s="166"/>
      <c r="S33" s="166"/>
      <c r="T33" s="166"/>
      <c r="U33" s="167"/>
      <c r="V33" s="166">
        <v>10</v>
      </c>
      <c r="W33" s="166">
        <v>10</v>
      </c>
      <c r="X33" s="168" t="s">
        <v>356</v>
      </c>
      <c r="Y33" s="167"/>
      <c r="Z33" s="156"/>
      <c r="AA33" s="157"/>
      <c r="AB33" s="157"/>
      <c r="AC33" s="158"/>
    </row>
    <row r="34" spans="1:29" ht="12" customHeight="1">
      <c r="A34" s="150">
        <v>19</v>
      </c>
      <c r="B34" s="152">
        <v>13</v>
      </c>
      <c r="C34" s="166">
        <v>-5</v>
      </c>
      <c r="D34" s="153">
        <v>4</v>
      </c>
      <c r="E34" s="166">
        <v>-8</v>
      </c>
      <c r="F34" s="166">
        <v>-5</v>
      </c>
      <c r="G34" s="153">
        <v>61</v>
      </c>
      <c r="H34" s="153">
        <v>0</v>
      </c>
      <c r="I34" s="166">
        <v>0</v>
      </c>
      <c r="J34" s="166">
        <v>0</v>
      </c>
      <c r="K34" s="166">
        <v>6.2</v>
      </c>
      <c r="L34" s="152">
        <v>65</v>
      </c>
      <c r="M34" s="152">
        <v>50</v>
      </c>
      <c r="N34" s="166">
        <v>3063</v>
      </c>
      <c r="O34" s="166">
        <v>2998</v>
      </c>
      <c r="P34" s="166"/>
      <c r="Q34" s="166"/>
      <c r="R34" s="166"/>
      <c r="S34" s="166"/>
      <c r="T34" s="166"/>
      <c r="U34" s="167"/>
      <c r="V34" s="166">
        <v>0</v>
      </c>
      <c r="W34" s="166">
        <v>0</v>
      </c>
      <c r="X34" s="168" t="s">
        <v>356</v>
      </c>
      <c r="Y34" s="167"/>
      <c r="Z34" s="156"/>
      <c r="AA34" s="160"/>
      <c r="AB34" s="160"/>
      <c r="AC34" s="161"/>
    </row>
    <row r="35" spans="1:29" ht="12" customHeight="1">
      <c r="A35" s="150">
        <v>20</v>
      </c>
      <c r="B35" s="152">
        <v>11</v>
      </c>
      <c r="C35" s="169">
        <v>-13</v>
      </c>
      <c r="D35" s="153">
        <v>-1</v>
      </c>
      <c r="E35" s="166">
        <v>-14</v>
      </c>
      <c r="F35" s="166">
        <v>-5</v>
      </c>
      <c r="G35" s="153">
        <v>66</v>
      </c>
      <c r="H35" s="153">
        <v>0</v>
      </c>
      <c r="I35" s="166">
        <v>0</v>
      </c>
      <c r="J35" s="170">
        <v>0</v>
      </c>
      <c r="K35" s="168">
        <v>6.2</v>
      </c>
      <c r="L35" s="152">
        <v>68</v>
      </c>
      <c r="M35" s="152">
        <v>49</v>
      </c>
      <c r="N35" s="166">
        <v>3073</v>
      </c>
      <c r="O35" s="166">
        <v>3055</v>
      </c>
      <c r="P35" s="152"/>
      <c r="Q35" s="152"/>
      <c r="R35" s="166"/>
      <c r="S35" s="166"/>
      <c r="T35" s="166"/>
      <c r="U35" s="167"/>
      <c r="V35" s="166">
        <v>0</v>
      </c>
      <c r="W35" s="166">
        <v>0</v>
      </c>
      <c r="X35" s="168" t="s">
        <v>356</v>
      </c>
      <c r="Y35" s="167"/>
      <c r="Z35" s="156"/>
      <c r="AA35" s="157"/>
      <c r="AB35" s="157"/>
      <c r="AC35" s="158"/>
    </row>
    <row r="36" spans="1:29" ht="12" customHeight="1">
      <c r="A36" s="150">
        <v>21</v>
      </c>
      <c r="B36" s="152">
        <v>19</v>
      </c>
      <c r="C36" s="166">
        <v>-7</v>
      </c>
      <c r="D36" s="153">
        <v>6</v>
      </c>
      <c r="E36" s="166">
        <v>-11</v>
      </c>
      <c r="F36" s="166">
        <v>19</v>
      </c>
      <c r="G36" s="153">
        <v>55</v>
      </c>
      <c r="H36" s="153">
        <v>0</v>
      </c>
      <c r="I36" s="166">
        <v>0</v>
      </c>
      <c r="J36" s="167">
        <v>0</v>
      </c>
      <c r="K36" s="166">
        <v>6.2</v>
      </c>
      <c r="L36" s="152">
        <v>74</v>
      </c>
      <c r="M36" s="152">
        <v>52</v>
      </c>
      <c r="N36" s="166">
        <v>3053</v>
      </c>
      <c r="O36" s="166">
        <v>3004</v>
      </c>
      <c r="P36" s="166"/>
      <c r="Q36" s="166"/>
      <c r="R36" s="166"/>
      <c r="S36" s="166"/>
      <c r="T36" s="168"/>
      <c r="U36" s="167"/>
      <c r="V36" s="166">
        <v>0</v>
      </c>
      <c r="W36" s="166">
        <v>10</v>
      </c>
      <c r="X36" s="168" t="s">
        <v>356</v>
      </c>
      <c r="Y36" s="167"/>
      <c r="Z36" s="156" t="s">
        <v>363</v>
      </c>
      <c r="AA36" s="160"/>
      <c r="AB36" s="160"/>
      <c r="AC36" s="161"/>
    </row>
    <row r="37" spans="1:29" ht="12" customHeight="1">
      <c r="A37" s="150">
        <v>22</v>
      </c>
      <c r="B37" s="152">
        <v>23</v>
      </c>
      <c r="C37" s="166">
        <v>9</v>
      </c>
      <c r="D37" s="153">
        <v>16</v>
      </c>
      <c r="E37" s="166">
        <v>-1</v>
      </c>
      <c r="F37" s="166"/>
      <c r="G37" s="153">
        <v>49</v>
      </c>
      <c r="H37" s="153">
        <v>0</v>
      </c>
      <c r="I37" s="166">
        <v>0.07</v>
      </c>
      <c r="J37" s="166">
        <v>0.7</v>
      </c>
      <c r="K37" s="166">
        <v>7.5</v>
      </c>
      <c r="L37" s="152">
        <v>73</v>
      </c>
      <c r="M37" s="152">
        <v>52</v>
      </c>
      <c r="N37" s="166">
        <v>3027</v>
      </c>
      <c r="O37" s="166">
        <v>3003</v>
      </c>
      <c r="P37" s="166"/>
      <c r="Q37" s="166"/>
      <c r="R37" s="166"/>
      <c r="S37" s="166"/>
      <c r="T37" s="168"/>
      <c r="U37" s="167"/>
      <c r="V37" s="166">
        <v>0</v>
      </c>
      <c r="W37" s="166">
        <v>10</v>
      </c>
      <c r="X37" s="168" t="s">
        <v>356</v>
      </c>
      <c r="Y37" s="167"/>
      <c r="Z37" s="156"/>
      <c r="AA37" s="160"/>
      <c r="AB37" s="160"/>
      <c r="AC37" s="161"/>
    </row>
    <row r="38" spans="1:29" ht="12" customHeight="1">
      <c r="A38" s="150">
        <v>23</v>
      </c>
      <c r="B38" s="152">
        <v>11</v>
      </c>
      <c r="C38" s="166">
        <v>-10</v>
      </c>
      <c r="D38" s="153">
        <v>1</v>
      </c>
      <c r="E38" s="166">
        <v>-13</v>
      </c>
      <c r="F38" s="166">
        <v>6</v>
      </c>
      <c r="G38" s="153">
        <v>64</v>
      </c>
      <c r="H38" s="153">
        <v>0</v>
      </c>
      <c r="I38" s="171">
        <v>0.08</v>
      </c>
      <c r="J38" s="168">
        <v>1.7</v>
      </c>
      <c r="K38" s="166">
        <v>9.4</v>
      </c>
      <c r="L38" s="152">
        <v>71</v>
      </c>
      <c r="M38" s="152">
        <v>45</v>
      </c>
      <c r="N38" s="166">
        <v>3019</v>
      </c>
      <c r="O38" s="166">
        <v>2966</v>
      </c>
      <c r="P38" s="152"/>
      <c r="Q38" s="166"/>
      <c r="R38" s="166"/>
      <c r="S38" s="166"/>
      <c r="T38" s="168"/>
      <c r="U38" s="167"/>
      <c r="V38" s="166">
        <v>0</v>
      </c>
      <c r="W38" s="166">
        <v>10</v>
      </c>
      <c r="X38" s="168" t="s">
        <v>356</v>
      </c>
      <c r="Y38" s="167"/>
      <c r="Z38" s="156"/>
      <c r="AA38" s="160"/>
      <c r="AB38" s="160"/>
      <c r="AC38" s="161"/>
    </row>
    <row r="39" spans="1:29" ht="12" customHeight="1">
      <c r="A39" s="150">
        <v>24</v>
      </c>
      <c r="B39" s="152">
        <v>18</v>
      </c>
      <c r="C39" s="172">
        <v>-3</v>
      </c>
      <c r="D39" s="153">
        <v>8</v>
      </c>
      <c r="E39" s="166">
        <v>-7</v>
      </c>
      <c r="F39" s="166">
        <v>-3</v>
      </c>
      <c r="G39" s="153">
        <v>57</v>
      </c>
      <c r="H39" s="153">
        <v>0</v>
      </c>
      <c r="I39" s="166">
        <v>0.07</v>
      </c>
      <c r="J39" s="166">
        <v>1.7</v>
      </c>
      <c r="K39" s="166">
        <v>9.5</v>
      </c>
      <c r="L39" s="152">
        <v>72</v>
      </c>
      <c r="M39" s="152">
        <v>46</v>
      </c>
      <c r="N39" s="166">
        <v>3018</v>
      </c>
      <c r="O39" s="166">
        <v>2963</v>
      </c>
      <c r="P39" s="152"/>
      <c r="Q39" s="166"/>
      <c r="R39" s="166"/>
      <c r="S39" s="166"/>
      <c r="T39" s="166"/>
      <c r="U39" s="167"/>
      <c r="V39" s="166">
        <v>2</v>
      </c>
      <c r="W39" s="166">
        <v>0</v>
      </c>
      <c r="X39" s="168" t="s">
        <v>356</v>
      </c>
      <c r="Y39" s="167"/>
      <c r="Z39" s="156"/>
      <c r="AA39" s="160"/>
      <c r="AB39" s="160"/>
      <c r="AC39" s="161"/>
    </row>
    <row r="40" spans="1:29" ht="12" customHeight="1">
      <c r="A40" s="150">
        <v>25</v>
      </c>
      <c r="B40" s="152">
        <v>9</v>
      </c>
      <c r="C40" s="166">
        <v>-12</v>
      </c>
      <c r="D40" s="153">
        <v>-2</v>
      </c>
      <c r="E40" s="166">
        <v>-16</v>
      </c>
      <c r="F40" s="166">
        <v>-10</v>
      </c>
      <c r="G40" s="153">
        <v>75</v>
      </c>
      <c r="H40" s="153">
        <v>0</v>
      </c>
      <c r="I40" s="170">
        <v>0</v>
      </c>
      <c r="J40" s="166">
        <v>0</v>
      </c>
      <c r="K40" s="168">
        <v>9.4</v>
      </c>
      <c r="L40" s="152">
        <v>68</v>
      </c>
      <c r="M40" s="152">
        <v>49</v>
      </c>
      <c r="N40" s="166">
        <v>3049</v>
      </c>
      <c r="O40" s="166">
        <v>3021</v>
      </c>
      <c r="P40" s="166"/>
      <c r="Q40" s="166"/>
      <c r="R40" s="166"/>
      <c r="S40" s="166"/>
      <c r="T40" s="168"/>
      <c r="U40" s="166"/>
      <c r="V40" s="166">
        <v>0</v>
      </c>
      <c r="W40" s="166">
        <v>0</v>
      </c>
      <c r="X40" s="166" t="s">
        <v>356</v>
      </c>
      <c r="Y40" s="167"/>
      <c r="Z40" s="156"/>
      <c r="AA40" s="160"/>
      <c r="AB40" s="160"/>
      <c r="AC40" s="161"/>
    </row>
    <row r="41" spans="1:29" ht="12" customHeight="1">
      <c r="A41" s="150">
        <v>26</v>
      </c>
      <c r="B41" s="152">
        <v>27</v>
      </c>
      <c r="C41" s="166">
        <v>-15</v>
      </c>
      <c r="D41" s="153">
        <v>6</v>
      </c>
      <c r="E41" s="166">
        <v>-7</v>
      </c>
      <c r="F41" s="166">
        <v>27</v>
      </c>
      <c r="G41" s="153">
        <v>59</v>
      </c>
      <c r="H41" s="153">
        <v>0</v>
      </c>
      <c r="I41" s="167" t="s">
        <v>18</v>
      </c>
      <c r="J41" s="166" t="s">
        <v>18</v>
      </c>
      <c r="K41" s="166">
        <v>9.2</v>
      </c>
      <c r="L41" s="152">
        <v>68</v>
      </c>
      <c r="M41" s="152">
        <v>57</v>
      </c>
      <c r="N41" s="166">
        <v>3046</v>
      </c>
      <c r="O41" s="166">
        <v>2983</v>
      </c>
      <c r="P41" s="166"/>
      <c r="Q41" s="166"/>
      <c r="R41" s="166"/>
      <c r="S41" s="166"/>
      <c r="T41" s="168"/>
      <c r="U41" s="166"/>
      <c r="V41" s="166">
        <v>0</v>
      </c>
      <c r="W41" s="152">
        <v>10</v>
      </c>
      <c r="X41" s="154" t="s">
        <v>356</v>
      </c>
      <c r="Y41" s="155"/>
      <c r="Z41" s="156"/>
      <c r="AA41" s="160"/>
      <c r="AB41" s="160"/>
      <c r="AC41" s="161"/>
    </row>
    <row r="42" spans="1:29" ht="12" customHeight="1">
      <c r="A42" s="150">
        <v>27</v>
      </c>
      <c r="B42" s="152">
        <v>31</v>
      </c>
      <c r="C42" s="166">
        <v>3</v>
      </c>
      <c r="D42" s="153">
        <v>17</v>
      </c>
      <c r="E42" s="166">
        <v>4</v>
      </c>
      <c r="F42" s="166">
        <v>3</v>
      </c>
      <c r="G42" s="153">
        <v>48</v>
      </c>
      <c r="H42" s="153">
        <v>0</v>
      </c>
      <c r="I42" s="167" t="s">
        <v>18</v>
      </c>
      <c r="J42" s="166" t="s">
        <v>18</v>
      </c>
      <c r="K42" s="168">
        <v>9</v>
      </c>
      <c r="L42" s="152">
        <v>71</v>
      </c>
      <c r="M42" s="152">
        <v>47</v>
      </c>
      <c r="N42" s="166">
        <v>3046</v>
      </c>
      <c r="O42" s="166">
        <v>2983</v>
      </c>
      <c r="P42" s="166"/>
      <c r="Q42" s="166"/>
      <c r="R42" s="166"/>
      <c r="S42" s="166"/>
      <c r="T42" s="168"/>
      <c r="U42" s="167"/>
      <c r="V42" s="166">
        <v>9</v>
      </c>
      <c r="W42" s="166">
        <v>0</v>
      </c>
      <c r="X42" s="168" t="s">
        <v>356</v>
      </c>
      <c r="Y42" s="167"/>
      <c r="Z42" s="156"/>
      <c r="AA42" s="157"/>
      <c r="AB42" s="157"/>
      <c r="AC42" s="158"/>
    </row>
    <row r="43" spans="1:29" ht="12" customHeight="1">
      <c r="A43" s="150">
        <v>28</v>
      </c>
      <c r="B43" s="152">
        <v>14</v>
      </c>
      <c r="C43" s="166">
        <v>-8</v>
      </c>
      <c r="D43" s="153">
        <v>3</v>
      </c>
      <c r="E43" s="166">
        <v>-11</v>
      </c>
      <c r="F43" s="166">
        <v>4</v>
      </c>
      <c r="G43" s="153">
        <v>62</v>
      </c>
      <c r="H43" s="153">
        <v>0</v>
      </c>
      <c r="I43" s="170">
        <v>0</v>
      </c>
      <c r="J43" s="166">
        <v>0</v>
      </c>
      <c r="K43" s="168">
        <v>9</v>
      </c>
      <c r="L43" s="152">
        <v>69</v>
      </c>
      <c r="M43" s="152">
        <v>47</v>
      </c>
      <c r="N43" s="166">
        <v>3046</v>
      </c>
      <c r="O43" s="166">
        <v>3022</v>
      </c>
      <c r="P43" s="166"/>
      <c r="Q43" s="166"/>
      <c r="R43" s="166"/>
      <c r="S43" s="166"/>
      <c r="T43" s="167"/>
      <c r="U43" s="166"/>
      <c r="V43" s="152">
        <v>0</v>
      </c>
      <c r="W43" s="152">
        <v>10</v>
      </c>
      <c r="X43" s="154" t="s">
        <v>356</v>
      </c>
      <c r="Y43" s="155"/>
      <c r="Z43" s="156"/>
      <c r="AA43" s="157"/>
      <c r="AB43" s="157"/>
      <c r="AC43" s="158"/>
    </row>
    <row r="44" spans="1:29" ht="12" customHeight="1">
      <c r="A44" s="150">
        <v>29</v>
      </c>
      <c r="B44" s="166">
        <v>29</v>
      </c>
      <c r="C44" s="166">
        <v>4</v>
      </c>
      <c r="D44" s="153">
        <v>17</v>
      </c>
      <c r="E44" s="166">
        <v>3</v>
      </c>
      <c r="F44" s="166">
        <v>18</v>
      </c>
      <c r="G44" s="153">
        <v>48</v>
      </c>
      <c r="H44" s="153">
        <v>0</v>
      </c>
      <c r="I44" s="151">
        <v>0</v>
      </c>
      <c r="J44" s="166">
        <v>0</v>
      </c>
      <c r="K44" s="168">
        <v>8.8</v>
      </c>
      <c r="L44" s="152">
        <v>69</v>
      </c>
      <c r="M44" s="152">
        <v>53</v>
      </c>
      <c r="N44" s="166">
        <v>3022</v>
      </c>
      <c r="O44" s="166">
        <v>2982</v>
      </c>
      <c r="P44" s="166"/>
      <c r="Q44" s="166"/>
      <c r="R44" s="166"/>
      <c r="S44" s="166"/>
      <c r="T44" s="166"/>
      <c r="U44" s="170"/>
      <c r="V44" s="166">
        <v>6</v>
      </c>
      <c r="W44" s="166">
        <v>8</v>
      </c>
      <c r="X44" s="168" t="s">
        <v>356</v>
      </c>
      <c r="Y44" s="167"/>
      <c r="Z44" s="156"/>
      <c r="AA44" s="157"/>
      <c r="AB44" s="157"/>
      <c r="AC44" s="158"/>
    </row>
    <row r="45" spans="1:29" ht="12" customHeight="1">
      <c r="A45" s="150">
        <v>30</v>
      </c>
      <c r="B45" s="152">
        <v>30</v>
      </c>
      <c r="C45" s="166">
        <v>14</v>
      </c>
      <c r="D45" s="153">
        <v>22</v>
      </c>
      <c r="E45" s="166">
        <v>9</v>
      </c>
      <c r="F45" s="166">
        <v>15</v>
      </c>
      <c r="G45" s="153">
        <v>43</v>
      </c>
      <c r="H45" s="153">
        <v>0</v>
      </c>
      <c r="I45" s="170">
        <v>0</v>
      </c>
      <c r="J45" s="170">
        <v>0</v>
      </c>
      <c r="K45" s="166">
        <v>8.5</v>
      </c>
      <c r="L45" s="152">
        <v>70</v>
      </c>
      <c r="M45" s="152">
        <v>53</v>
      </c>
      <c r="N45" s="166">
        <v>3014</v>
      </c>
      <c r="O45" s="166">
        <v>2996</v>
      </c>
      <c r="P45" s="166"/>
      <c r="Q45" s="166"/>
      <c r="R45" s="166"/>
      <c r="S45" s="166"/>
      <c r="T45" s="166"/>
      <c r="U45" s="170"/>
      <c r="V45" s="166">
        <v>8</v>
      </c>
      <c r="W45" s="166">
        <v>4</v>
      </c>
      <c r="X45" s="166" t="s">
        <v>356</v>
      </c>
      <c r="Y45" s="167"/>
      <c r="Z45" s="156"/>
      <c r="AA45" s="157"/>
      <c r="AB45" s="157"/>
      <c r="AC45" s="158"/>
    </row>
    <row r="46" spans="1:29" ht="12" customHeight="1">
      <c r="A46" s="150">
        <v>31</v>
      </c>
      <c r="B46" s="173">
        <v>29</v>
      </c>
      <c r="C46" s="152">
        <v>13</v>
      </c>
      <c r="D46" s="153">
        <v>21</v>
      </c>
      <c r="E46" s="152">
        <v>5</v>
      </c>
      <c r="F46" s="152">
        <v>29</v>
      </c>
      <c r="G46" s="153">
        <v>44</v>
      </c>
      <c r="H46" s="153">
        <v>0</v>
      </c>
      <c r="I46" s="187">
        <v>0</v>
      </c>
      <c r="J46" s="154">
        <v>0</v>
      </c>
      <c r="K46" s="152">
        <v>8.5</v>
      </c>
      <c r="L46" s="152">
        <v>72</v>
      </c>
      <c r="M46" s="152">
        <v>64</v>
      </c>
      <c r="N46" s="152">
        <v>3002</v>
      </c>
      <c r="O46" s="152">
        <v>2952</v>
      </c>
      <c r="P46" s="152"/>
      <c r="Q46" s="152"/>
      <c r="R46" s="152"/>
      <c r="S46" s="152"/>
      <c r="T46" s="154"/>
      <c r="U46" s="153"/>
      <c r="V46" s="152">
        <v>1</v>
      </c>
      <c r="W46" s="153">
        <v>10</v>
      </c>
      <c r="X46" s="154" t="s">
        <v>356</v>
      </c>
      <c r="Y46" s="155"/>
      <c r="Z46" s="146"/>
      <c r="AA46" s="157"/>
      <c r="AB46" s="174"/>
      <c r="AC46" s="158"/>
    </row>
    <row r="47" spans="1:29" ht="12" customHeight="1">
      <c r="A47" s="175"/>
      <c r="B47" s="117">
        <f aca="true" t="shared" si="0" ref="B47:J47">SUM(B16:B46)</f>
        <v>665</v>
      </c>
      <c r="C47" s="118">
        <f t="shared" si="0"/>
        <v>40</v>
      </c>
      <c r="D47" s="122">
        <f t="shared" si="0"/>
        <v>354.5</v>
      </c>
      <c r="E47" s="118">
        <f t="shared" si="0"/>
        <v>-39.3</v>
      </c>
      <c r="F47" s="117">
        <f t="shared" si="0"/>
        <v>280</v>
      </c>
      <c r="G47" s="122">
        <f t="shared" si="0"/>
        <v>1670</v>
      </c>
      <c r="H47" s="122">
        <f t="shared" si="0"/>
        <v>0</v>
      </c>
      <c r="I47" s="119">
        <f t="shared" si="0"/>
        <v>0.6100000000000001</v>
      </c>
      <c r="J47" s="121">
        <f t="shared" si="0"/>
        <v>8.5</v>
      </c>
      <c r="K47" s="117"/>
      <c r="L47" s="120"/>
      <c r="M47" s="117"/>
      <c r="N47" s="117"/>
      <c r="O47" s="117"/>
      <c r="P47" s="117">
        <f>SUM(P16:P46)</f>
        <v>0</v>
      </c>
      <c r="Q47" s="117">
        <f>SUM(Q16:Q46)</f>
        <v>0</v>
      </c>
      <c r="R47" s="117">
        <f>MAX(R16:R46)</f>
        <v>0</v>
      </c>
      <c r="S47" s="117"/>
      <c r="T47" s="117">
        <f>SUM(T16:T46)</f>
        <v>0</v>
      </c>
      <c r="U47" s="121"/>
      <c r="V47" s="117">
        <f>SUM(V16:V46)</f>
        <v>107</v>
      </c>
      <c r="W47" s="117">
        <f>SUM(W16:W46)</f>
        <v>147</v>
      </c>
      <c r="X47" s="121"/>
      <c r="Y47" s="117"/>
      <c r="Z47" s="176" t="s">
        <v>11</v>
      </c>
      <c r="AA47" s="177"/>
      <c r="AB47" s="177"/>
      <c r="AC47" s="178"/>
    </row>
    <row r="48" spans="1:29" ht="12" customHeight="1">
      <c r="A48" s="179"/>
      <c r="B48" s="121">
        <v>21.5</v>
      </c>
      <c r="C48" s="121">
        <v>1.3</v>
      </c>
      <c r="D48" s="180"/>
      <c r="E48" s="120"/>
      <c r="F48" s="121">
        <f>AVERAGE(F16:F46)</f>
        <v>9.333333333333334</v>
      </c>
      <c r="G48" s="120"/>
      <c r="H48" s="120"/>
      <c r="I48" s="120"/>
      <c r="J48" s="120"/>
      <c r="K48" s="120"/>
      <c r="L48" s="121">
        <f aca="true" t="shared" si="1" ref="L48:Q48">AVERAGE(L16:L46)</f>
        <v>70.83333333333333</v>
      </c>
      <c r="M48" s="121">
        <f t="shared" si="1"/>
        <v>55.4</v>
      </c>
      <c r="N48" s="122">
        <f t="shared" si="1"/>
        <v>3027.4615384615386</v>
      </c>
      <c r="O48" s="122">
        <f t="shared" si="1"/>
        <v>2990.730769230769</v>
      </c>
      <c r="P48" s="121" t="e">
        <f t="shared" si="1"/>
        <v>#DIV/0!</v>
      </c>
      <c r="Q48" s="121" t="e">
        <f t="shared" si="1"/>
        <v>#DIV/0!</v>
      </c>
      <c r="R48" s="123"/>
      <c r="S48" s="120"/>
      <c r="T48" s="121"/>
      <c r="U48" s="121"/>
      <c r="V48" s="121">
        <f>AVERAGE(V16:V46)</f>
        <v>4.115384615384615</v>
      </c>
      <c r="W48" s="117">
        <v>4.7</v>
      </c>
      <c r="X48" s="121" t="s">
        <v>356</v>
      </c>
      <c r="Y48" s="122" t="e">
        <f>AVERAGE(Y16:Y47)</f>
        <v>#DIV/0!</v>
      </c>
      <c r="Z48" s="174" t="s">
        <v>60</v>
      </c>
      <c r="AA48" s="174"/>
      <c r="AB48" s="157"/>
      <c r="AC48" s="181"/>
    </row>
    <row r="49" spans="2:25" ht="12" customHeight="1">
      <c r="B49" s="18" t="s">
        <v>61</v>
      </c>
      <c r="C49" s="16"/>
      <c r="D49" s="16"/>
      <c r="E49" s="16"/>
      <c r="F49" s="16"/>
      <c r="G49" s="16"/>
      <c r="H49" s="16"/>
      <c r="I49" s="16"/>
      <c r="J49" s="18" t="s">
        <v>64</v>
      </c>
      <c r="K49" s="18"/>
      <c r="L49" s="18"/>
      <c r="M49" s="18"/>
      <c r="N49" s="18"/>
      <c r="O49" s="18"/>
      <c r="P49" s="18"/>
      <c r="S49" s="18" t="s">
        <v>68</v>
      </c>
      <c r="T49" s="16"/>
      <c r="U49" s="16"/>
      <c r="V49" s="16"/>
      <c r="W49" s="16"/>
      <c r="X49" s="16"/>
      <c r="Y49" s="29"/>
    </row>
    <row r="50" spans="2:27" ht="12" customHeight="1">
      <c r="B50" s="28" t="s">
        <v>273</v>
      </c>
      <c r="C50" s="28"/>
      <c r="D50" s="28"/>
      <c r="E50" s="145">
        <v>11.4</v>
      </c>
      <c r="F50" s="26"/>
      <c r="G50" s="27"/>
      <c r="H50" s="28"/>
      <c r="I50" s="1"/>
      <c r="J50" s="28" t="s">
        <v>92</v>
      </c>
      <c r="K50" s="28"/>
      <c r="L50" s="28"/>
      <c r="M50" s="128">
        <f>G47</f>
        <v>1670</v>
      </c>
      <c r="O50" s="28"/>
      <c r="P50" s="28"/>
      <c r="S50" s="28" t="s">
        <v>93</v>
      </c>
      <c r="T50" s="24"/>
      <c r="U50" s="24"/>
      <c r="V50" s="24"/>
      <c r="W50" s="130">
        <f>I47</f>
        <v>0.6100000000000001</v>
      </c>
      <c r="Y50" s="30"/>
      <c r="Z50" s="24"/>
      <c r="AA50" s="24"/>
    </row>
    <row r="51" spans="2:27" ht="12" customHeight="1">
      <c r="B51" s="28" t="s">
        <v>138</v>
      </c>
      <c r="C51" s="28"/>
      <c r="D51" s="28"/>
      <c r="E51" s="28"/>
      <c r="F51" s="136">
        <v>-2.1</v>
      </c>
      <c r="G51" s="28"/>
      <c r="H51" s="27"/>
      <c r="I51" s="36"/>
      <c r="J51" s="28" t="s">
        <v>367</v>
      </c>
      <c r="K51" s="28"/>
      <c r="L51" s="28"/>
      <c r="M51" s="28"/>
      <c r="N51" s="127"/>
      <c r="O51" s="26"/>
      <c r="P51" s="32"/>
      <c r="S51" s="28" t="s">
        <v>210</v>
      </c>
      <c r="T51" s="24"/>
      <c r="U51" s="24"/>
      <c r="V51" s="24"/>
      <c r="W51" s="130">
        <v>-0.28</v>
      </c>
      <c r="X51" s="26"/>
      <c r="Y51" s="27"/>
      <c r="Z51" s="24"/>
      <c r="AA51" s="24"/>
    </row>
    <row r="52" spans="2:27" ht="12" customHeight="1">
      <c r="B52" s="28" t="s">
        <v>201</v>
      </c>
      <c r="C52" s="28"/>
      <c r="D52" s="28"/>
      <c r="E52" s="136">
        <v>-1.6</v>
      </c>
      <c r="F52" s="27"/>
      <c r="G52" s="27"/>
      <c r="H52" s="28"/>
      <c r="I52" s="1"/>
      <c r="J52" s="28" t="s">
        <v>207</v>
      </c>
      <c r="K52" s="28"/>
      <c r="L52" s="28"/>
      <c r="M52" s="28"/>
      <c r="N52" s="127">
        <v>4149</v>
      </c>
      <c r="O52" s="26"/>
      <c r="P52" s="30"/>
      <c r="S52" s="28" t="s">
        <v>261</v>
      </c>
      <c r="T52" s="24"/>
      <c r="U52" s="24"/>
      <c r="V52" s="24"/>
      <c r="W52" s="127">
        <v>0.61</v>
      </c>
      <c r="X52" s="35"/>
      <c r="Y52" s="30"/>
      <c r="Z52" s="24"/>
      <c r="AA52" s="24"/>
    </row>
    <row r="53" spans="2:27" ht="12" customHeight="1">
      <c r="B53" s="28" t="s">
        <v>62</v>
      </c>
      <c r="C53" s="28"/>
      <c r="D53" s="28"/>
      <c r="E53" s="28"/>
      <c r="F53" s="136">
        <v>11.4</v>
      </c>
      <c r="G53" s="26"/>
      <c r="H53" s="34"/>
      <c r="I53" s="28"/>
      <c r="J53" s="28" t="s">
        <v>208</v>
      </c>
      <c r="K53" s="28"/>
      <c r="L53" s="28"/>
      <c r="M53" s="28"/>
      <c r="N53" s="127">
        <v>-525</v>
      </c>
      <c r="O53" s="26"/>
      <c r="P53" s="30"/>
      <c r="S53" s="28" t="s">
        <v>209</v>
      </c>
      <c r="T53" s="24"/>
      <c r="U53" s="24"/>
      <c r="V53" s="24"/>
      <c r="W53" s="127">
        <v>-0.28</v>
      </c>
      <c r="X53" s="26"/>
      <c r="Y53" s="26"/>
      <c r="Z53" s="24"/>
      <c r="AA53" s="24"/>
    </row>
    <row r="54" spans="2:27" ht="12" customHeight="1">
      <c r="B54" s="28" t="s">
        <v>128</v>
      </c>
      <c r="C54" s="28"/>
      <c r="D54" s="28"/>
      <c r="E54" s="28"/>
      <c r="F54" s="136">
        <v>-2.1</v>
      </c>
      <c r="G54" s="28"/>
      <c r="H54" s="27"/>
      <c r="I54" s="36"/>
      <c r="J54" s="24"/>
      <c r="K54" s="24"/>
      <c r="L54" s="24"/>
      <c r="M54" s="24"/>
      <c r="N54" s="24"/>
      <c r="O54" s="24"/>
      <c r="P54" s="24"/>
      <c r="S54" s="28" t="s">
        <v>94</v>
      </c>
      <c r="T54" s="24"/>
      <c r="U54" s="24"/>
      <c r="V54" s="24"/>
      <c r="W54" s="127">
        <v>0.21</v>
      </c>
      <c r="X54" s="30" t="s">
        <v>361</v>
      </c>
      <c r="Y54" s="20" t="s">
        <v>247</v>
      </c>
      <c r="Z54" s="69"/>
      <c r="AA54" s="24"/>
    </row>
    <row r="55" spans="2:27" ht="12" customHeight="1">
      <c r="B55" s="28" t="s">
        <v>78</v>
      </c>
      <c r="C55" s="28"/>
      <c r="D55" s="127">
        <f>MAX(B16:B46)</f>
        <v>43</v>
      </c>
      <c r="E55" s="28" t="s">
        <v>85</v>
      </c>
      <c r="F55" s="20" t="s">
        <v>329</v>
      </c>
      <c r="G55" s="127"/>
      <c r="H55" s="28"/>
      <c r="I55" s="1"/>
      <c r="J55" s="18" t="s">
        <v>65</v>
      </c>
      <c r="K55" s="18"/>
      <c r="L55" s="18"/>
      <c r="M55" s="18"/>
      <c r="N55" s="18"/>
      <c r="S55" s="28" t="s">
        <v>147</v>
      </c>
      <c r="T55" s="24"/>
      <c r="U55" s="24"/>
      <c r="V55" s="24"/>
      <c r="W55" s="127">
        <v>8.5</v>
      </c>
      <c r="X55" s="27"/>
      <c r="Z55" s="24"/>
      <c r="AA55" s="24"/>
    </row>
    <row r="56" spans="2:27" ht="12" customHeight="1">
      <c r="B56" s="28" t="s">
        <v>79</v>
      </c>
      <c r="C56" s="28"/>
      <c r="D56" s="127">
        <f>MIN(C16:C46)</f>
        <v>-18</v>
      </c>
      <c r="E56" s="28" t="s">
        <v>85</v>
      </c>
      <c r="F56" s="20" t="s">
        <v>364</v>
      </c>
      <c r="G56" s="127"/>
      <c r="H56" s="28"/>
      <c r="I56" s="1"/>
      <c r="J56" s="28" t="s">
        <v>199</v>
      </c>
      <c r="K56" s="24"/>
      <c r="L56" s="24"/>
      <c r="M56" s="128">
        <v>0</v>
      </c>
      <c r="O56" s="24"/>
      <c r="S56" s="28" t="s">
        <v>209</v>
      </c>
      <c r="T56" s="24"/>
      <c r="U56" s="24"/>
      <c r="V56" s="24"/>
      <c r="W56" s="127">
        <v>-3.3</v>
      </c>
      <c r="X56" s="26"/>
      <c r="Y56" s="26"/>
      <c r="Z56" s="24"/>
      <c r="AA56" s="24"/>
    </row>
    <row r="57" spans="2:27" ht="12" customHeight="1">
      <c r="B57" s="28"/>
      <c r="C57" s="28" t="s">
        <v>63</v>
      </c>
      <c r="D57" s="28"/>
      <c r="E57" s="28"/>
      <c r="F57" s="28"/>
      <c r="G57" s="28"/>
      <c r="H57" s="28"/>
      <c r="I57" s="1"/>
      <c r="J57" s="28" t="s">
        <v>128</v>
      </c>
      <c r="K57" s="24"/>
      <c r="L57" s="24"/>
      <c r="M57" s="24"/>
      <c r="N57" s="127">
        <v>0</v>
      </c>
      <c r="P57" s="55"/>
      <c r="S57" s="28" t="s">
        <v>148</v>
      </c>
      <c r="T57" s="24"/>
      <c r="U57" s="24"/>
      <c r="V57" s="24"/>
      <c r="W57" s="127">
        <v>29.6</v>
      </c>
      <c r="X57" s="27"/>
      <c r="Y57" s="27"/>
      <c r="Z57" s="24"/>
      <c r="AA57" s="24"/>
    </row>
    <row r="58" spans="2:27" ht="12" customHeight="1">
      <c r="B58" s="28" t="s">
        <v>202</v>
      </c>
      <c r="C58" s="28"/>
      <c r="D58" s="28"/>
      <c r="E58" s="127">
        <f>COUNTIF(B16:B46,"&gt;=90")</f>
        <v>0</v>
      </c>
      <c r="H58" s="28"/>
      <c r="I58" s="1"/>
      <c r="J58" s="28" t="s">
        <v>143</v>
      </c>
      <c r="K58" s="24"/>
      <c r="L58" s="24"/>
      <c r="M58" s="24"/>
      <c r="N58" s="128">
        <v>0</v>
      </c>
      <c r="P58" s="26"/>
      <c r="S58" s="28" t="s">
        <v>209</v>
      </c>
      <c r="T58" s="24"/>
      <c r="U58" s="24"/>
      <c r="V58" s="24"/>
      <c r="W58" s="127">
        <v>-2.5</v>
      </c>
      <c r="X58" s="26"/>
      <c r="Y58" s="26"/>
      <c r="Z58" s="24"/>
      <c r="AA58" s="24"/>
    </row>
    <row r="59" spans="2:27" ht="12" customHeight="1">
      <c r="B59" s="28" t="s">
        <v>203</v>
      </c>
      <c r="C59" s="28"/>
      <c r="D59" s="28"/>
      <c r="E59" s="127">
        <f>COUNTIF(B16:B46,"&lt;=32")</f>
        <v>27</v>
      </c>
      <c r="H59" s="28"/>
      <c r="I59" s="1"/>
      <c r="J59" s="28" t="s">
        <v>128</v>
      </c>
      <c r="K59" s="24"/>
      <c r="L59" s="24"/>
      <c r="M59" s="24"/>
      <c r="N59" s="127">
        <v>0</v>
      </c>
      <c r="S59" s="28" t="s">
        <v>94</v>
      </c>
      <c r="T59" s="24"/>
      <c r="U59" s="24"/>
      <c r="V59" s="24"/>
      <c r="W59" s="127">
        <v>2.5</v>
      </c>
      <c r="X59" s="28" t="s">
        <v>360</v>
      </c>
      <c r="Y59" s="20" t="s">
        <v>247</v>
      </c>
      <c r="Z59" s="26"/>
      <c r="AA59" s="24"/>
    </row>
    <row r="60" spans="2:27" ht="12" customHeight="1">
      <c r="B60" s="28" t="s">
        <v>204</v>
      </c>
      <c r="C60" s="28"/>
      <c r="D60" s="28"/>
      <c r="E60" s="127">
        <f>COUNTIF(C16:C46,"&lt;=32")</f>
        <v>31</v>
      </c>
      <c r="H60" s="28"/>
      <c r="I60" s="1"/>
      <c r="J60" s="24"/>
      <c r="K60" s="24"/>
      <c r="L60" s="24"/>
      <c r="M60" s="24"/>
      <c r="N60" s="24"/>
      <c r="O60" s="24"/>
      <c r="S60" s="28" t="s">
        <v>211</v>
      </c>
      <c r="T60" s="24"/>
      <c r="U60" s="24"/>
      <c r="V60" s="24"/>
      <c r="W60" s="127">
        <v>9.5</v>
      </c>
      <c r="X60" s="26" t="s">
        <v>366</v>
      </c>
      <c r="Y60" s="20" t="s">
        <v>286</v>
      </c>
      <c r="Z60" s="26"/>
      <c r="AA60" s="24"/>
    </row>
    <row r="61" spans="2:27" ht="12" customHeight="1">
      <c r="B61" s="28" t="s">
        <v>205</v>
      </c>
      <c r="C61" s="28"/>
      <c r="D61" s="28"/>
      <c r="E61" s="127">
        <f>COUNTIF(C16:C46,"&lt;=0")</f>
        <v>15</v>
      </c>
      <c r="H61" s="28"/>
      <c r="I61" s="1"/>
      <c r="J61" s="18" t="s">
        <v>66</v>
      </c>
      <c r="K61" s="17"/>
      <c r="L61" s="17"/>
      <c r="M61" s="17"/>
      <c r="N61" s="17"/>
      <c r="S61" s="28" t="s">
        <v>95</v>
      </c>
      <c r="T61" s="24"/>
      <c r="U61" s="24"/>
      <c r="V61" s="24"/>
      <c r="W61" s="127" t="s">
        <v>76</v>
      </c>
      <c r="X61" s="28"/>
      <c r="Y61" s="24"/>
      <c r="Z61" s="24"/>
      <c r="AA61" s="24"/>
    </row>
    <row r="62" spans="10:27" ht="12" customHeight="1">
      <c r="J62" s="28" t="s">
        <v>116</v>
      </c>
      <c r="K62" s="24"/>
      <c r="L62" s="24"/>
      <c r="M62" s="130">
        <v>30.1</v>
      </c>
      <c r="N62" s="31"/>
      <c r="O62" s="31"/>
      <c r="P62" s="31"/>
      <c r="S62" s="24"/>
      <c r="T62" s="24"/>
      <c r="U62" s="28" t="s">
        <v>212</v>
      </c>
      <c r="V62" s="28"/>
      <c r="W62" s="127" t="s">
        <v>76</v>
      </c>
      <c r="X62" s="28"/>
      <c r="Y62" s="24"/>
      <c r="Z62" s="24"/>
      <c r="AA62" s="24"/>
    </row>
    <row r="63" spans="2:27" ht="12" customHeight="1">
      <c r="B63" s="18" t="s">
        <v>74</v>
      </c>
      <c r="C63" s="17"/>
      <c r="D63" s="17"/>
      <c r="E63" s="17"/>
      <c r="J63" s="28" t="s">
        <v>359</v>
      </c>
      <c r="K63" s="24"/>
      <c r="L63" s="24"/>
      <c r="M63" s="24"/>
      <c r="N63" s="136">
        <v>0.7</v>
      </c>
      <c r="O63" s="35"/>
      <c r="P63" s="35"/>
      <c r="S63" s="24"/>
      <c r="T63" s="24"/>
      <c r="U63" s="28" t="s">
        <v>274</v>
      </c>
      <c r="V63" s="28"/>
      <c r="W63" s="127" t="s">
        <v>76</v>
      </c>
      <c r="X63" s="28"/>
      <c r="Y63" s="24"/>
      <c r="Z63" s="24"/>
      <c r="AA63" s="24"/>
    </row>
    <row r="64" spans="2:16" ht="12" customHeight="1">
      <c r="B64" s="28" t="s">
        <v>116</v>
      </c>
      <c r="C64" s="24"/>
      <c r="D64" s="24"/>
      <c r="E64" s="20"/>
      <c r="F64" s="36"/>
      <c r="G64" s="26"/>
      <c r="H64" s="24"/>
      <c r="J64" s="28" t="s">
        <v>78</v>
      </c>
      <c r="K64" s="24"/>
      <c r="L64" s="129">
        <f>MAX(N16:N46)/100</f>
        <v>30.73</v>
      </c>
      <c r="M64" s="28" t="s">
        <v>206</v>
      </c>
      <c r="N64" s="127" t="s">
        <v>283</v>
      </c>
      <c r="O64" s="23"/>
      <c r="P64" s="23"/>
    </row>
    <row r="65" spans="2:25" ht="12" customHeight="1">
      <c r="B65" s="28" t="s">
        <v>149</v>
      </c>
      <c r="C65" s="24"/>
      <c r="D65" s="24"/>
      <c r="E65" s="24"/>
      <c r="F65" s="20"/>
      <c r="G65" s="26"/>
      <c r="H65" s="28"/>
      <c r="I65" s="24"/>
      <c r="J65" s="28" t="s">
        <v>79</v>
      </c>
      <c r="K65" s="24"/>
      <c r="L65" s="129">
        <f>MIN(O16:O46)/100</f>
        <v>29.46</v>
      </c>
      <c r="M65" s="28" t="s">
        <v>206</v>
      </c>
      <c r="N65" s="127" t="s">
        <v>365</v>
      </c>
      <c r="O65" s="23"/>
      <c r="S65" s="18" t="s">
        <v>102</v>
      </c>
      <c r="T65" s="18"/>
      <c r="U65" s="18"/>
      <c r="V65" s="18"/>
      <c r="W65" s="18"/>
      <c r="X65" s="40"/>
      <c r="Y65" s="40"/>
    </row>
    <row r="66" spans="2:24" ht="12" customHeight="1">
      <c r="B66" s="28" t="s">
        <v>131</v>
      </c>
      <c r="C66" s="24"/>
      <c r="D66" s="127"/>
      <c r="E66" s="28" t="s">
        <v>67</v>
      </c>
      <c r="F66" s="20"/>
      <c r="H66" s="26"/>
      <c r="J66" s="24"/>
      <c r="K66" s="24"/>
      <c r="L66" s="24"/>
      <c r="M66" s="24"/>
      <c r="N66" s="24"/>
      <c r="O66" s="24"/>
      <c r="S66" s="16" t="s">
        <v>123</v>
      </c>
      <c r="T66" s="16"/>
      <c r="U66" s="16"/>
      <c r="V66" s="16"/>
      <c r="W66" s="127"/>
      <c r="X66" s="26"/>
    </row>
    <row r="67" spans="2:24" ht="12" customHeight="1">
      <c r="B67" s="28" t="s">
        <v>246</v>
      </c>
      <c r="C67" s="24"/>
      <c r="D67" s="20"/>
      <c r="E67" s="26"/>
      <c r="F67" s="26"/>
      <c r="G67" s="30"/>
      <c r="H67" s="24"/>
      <c r="S67" s="16" t="s">
        <v>104</v>
      </c>
      <c r="U67" s="127"/>
      <c r="V67" s="41" t="s">
        <v>67</v>
      </c>
      <c r="W67" s="20"/>
      <c r="X67" s="26"/>
    </row>
    <row r="68" ht="12" customHeight="1"/>
    <row r="69" spans="2:14" ht="12" customHeight="1">
      <c r="B69" s="20" t="s">
        <v>362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2:19" ht="12" customHeight="1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S70" s="21"/>
    </row>
    <row r="71" spans="2:18" ht="12" customHeight="1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1"/>
      <c r="P71" s="21"/>
      <c r="Q71" s="21"/>
      <c r="R71" s="21"/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4"/>
  <sheetViews>
    <sheetView zoomScale="110" zoomScaleNormal="110" zoomScaleSheetLayoutView="110" zoomScalePageLayoutView="0" workbookViewId="0" topLeftCell="A40">
      <selection activeCell="I53" sqref="I53"/>
    </sheetView>
  </sheetViews>
  <sheetFormatPr defaultColWidth="9.140625" defaultRowHeight="12.75"/>
  <cols>
    <col min="1" max="1" width="3.421875" style="0" customWidth="1"/>
    <col min="2" max="2" width="6.00390625" style="0" customWidth="1"/>
    <col min="3" max="3" width="5.8515625" style="0" customWidth="1"/>
    <col min="4" max="4" width="4.140625" style="0" customWidth="1"/>
    <col min="5" max="5" width="6.140625" style="0" customWidth="1"/>
    <col min="6" max="6" width="5.57421875" style="0" customWidth="1"/>
    <col min="7" max="7" width="4.57421875" style="0" customWidth="1"/>
    <col min="8" max="8" width="4.140625" style="0" customWidth="1"/>
    <col min="9" max="9" width="6.421875" style="1" customWidth="1"/>
    <col min="10" max="10" width="6.421875" style="0" customWidth="1"/>
    <col min="11" max="11" width="7.140625" style="0" customWidth="1"/>
    <col min="12" max="12" width="6.57421875" style="0" customWidth="1"/>
    <col min="13" max="13" width="7.57421875" style="0" customWidth="1"/>
    <col min="14" max="14" width="7.140625" style="0" customWidth="1"/>
    <col min="15" max="15" width="5.8515625" style="0" customWidth="1"/>
    <col min="16" max="16" width="4.140625" style="0" customWidth="1"/>
    <col min="17" max="17" width="4.00390625" style="0" customWidth="1"/>
    <col min="18" max="18" width="4.57421875" style="0" customWidth="1"/>
    <col min="19" max="19" width="5.57421875" style="0" customWidth="1"/>
    <col min="20" max="20" width="4.421875" style="0" customWidth="1"/>
    <col min="21" max="21" width="5.28125" style="0" customWidth="1"/>
    <col min="22" max="22" width="5.140625" style="0" customWidth="1"/>
    <col min="23" max="23" width="5.7109375" style="0" customWidth="1"/>
    <col min="24" max="24" width="7.421875" style="0" customWidth="1"/>
    <col min="25" max="25" width="8.7109375" style="0" customWidth="1"/>
    <col min="26" max="26" width="24.7109375" style="0" customWidth="1"/>
    <col min="27" max="27" width="0.85546875" style="0" customWidth="1"/>
  </cols>
  <sheetData>
    <row r="1" spans="20:37" ht="12.75">
      <c r="T1" s="16"/>
      <c r="U1" s="16"/>
      <c r="V1" s="16"/>
      <c r="W1" s="16"/>
      <c r="X1" s="16"/>
      <c r="Y1" s="16"/>
      <c r="Z1" s="16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7" ht="12.75" customHeight="1">
      <c r="A2" s="286" t="s">
        <v>69</v>
      </c>
      <c r="B2" s="286"/>
      <c r="C2" s="286"/>
      <c r="D2" s="286"/>
      <c r="E2" s="286"/>
      <c r="F2" s="286"/>
      <c r="G2" s="63"/>
      <c r="H2" s="40"/>
      <c r="I2" s="63"/>
      <c r="J2" s="42"/>
      <c r="K2" s="42"/>
      <c r="L2" s="42"/>
      <c r="M2" s="42"/>
      <c r="N2" s="42"/>
      <c r="O2" s="42"/>
      <c r="P2" s="42"/>
      <c r="Q2" s="42"/>
      <c r="R2" s="248"/>
      <c r="S2" s="248"/>
      <c r="T2" s="248" t="s">
        <v>170</v>
      </c>
      <c r="U2" s="248"/>
      <c r="V2" s="248"/>
      <c r="W2" s="248"/>
      <c r="X2" s="248"/>
      <c r="Y2" s="248"/>
      <c r="Z2" s="248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37" ht="12.75" customHeight="1">
      <c r="A3" s="286" t="s">
        <v>53</v>
      </c>
      <c r="B3" s="286"/>
      <c r="C3" s="286"/>
      <c r="D3" s="286"/>
      <c r="E3" s="286"/>
      <c r="F3" s="286"/>
      <c r="G3" s="63"/>
      <c r="H3" s="40"/>
      <c r="I3" s="63"/>
      <c r="J3" s="42"/>
      <c r="K3" s="42"/>
      <c r="L3" s="42"/>
      <c r="M3" s="42"/>
      <c r="N3" s="42"/>
      <c r="O3" s="42"/>
      <c r="P3" s="42"/>
      <c r="Q3" s="42"/>
      <c r="R3" s="248"/>
      <c r="S3" s="248"/>
      <c r="T3" s="248" t="s">
        <v>513</v>
      </c>
      <c r="U3" s="248"/>
      <c r="V3" s="248"/>
      <c r="W3" s="248"/>
      <c r="X3" s="248"/>
      <c r="Y3" s="248"/>
      <c r="Z3" s="248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12.75" customHeight="1">
      <c r="A4" s="286" t="s">
        <v>86</v>
      </c>
      <c r="B4" s="286"/>
      <c r="C4" s="286"/>
      <c r="D4" s="286"/>
      <c r="E4" s="286"/>
      <c r="F4" s="286"/>
      <c r="G4" s="63"/>
      <c r="H4" s="40"/>
      <c r="I4" s="63"/>
      <c r="J4" s="42"/>
      <c r="K4" s="42"/>
      <c r="L4" s="42"/>
      <c r="M4" s="42"/>
      <c r="N4" s="42"/>
      <c r="O4" s="42"/>
      <c r="P4" s="42"/>
      <c r="Q4" s="42"/>
      <c r="R4" s="248"/>
      <c r="S4" s="248"/>
      <c r="T4" s="248" t="s">
        <v>171</v>
      </c>
      <c r="U4" s="248"/>
      <c r="V4" s="248"/>
      <c r="W4" s="248"/>
      <c r="X4" s="248"/>
      <c r="Y4" s="248"/>
      <c r="Z4" s="248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286" t="s">
        <v>54</v>
      </c>
      <c r="B5" s="286"/>
      <c r="C5" s="286"/>
      <c r="D5" s="286"/>
      <c r="E5" s="286"/>
      <c r="F5" s="286"/>
      <c r="G5" s="63"/>
      <c r="H5" s="40"/>
      <c r="I5" s="63"/>
      <c r="J5" s="237"/>
      <c r="K5" s="237"/>
      <c r="L5" s="483" t="s">
        <v>503</v>
      </c>
      <c r="M5" s="237"/>
      <c r="N5" s="237"/>
      <c r="O5" s="237"/>
      <c r="P5" s="248"/>
      <c r="Q5" s="42"/>
      <c r="R5" s="248"/>
      <c r="S5" s="248"/>
      <c r="T5" s="248" t="s">
        <v>172</v>
      </c>
      <c r="U5" s="248"/>
      <c r="V5" s="248"/>
      <c r="W5" s="248"/>
      <c r="X5" s="248"/>
      <c r="Y5" s="248"/>
      <c r="Z5" s="248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1:37" ht="12.75" customHeight="1">
      <c r="A6" s="286" t="s">
        <v>55</v>
      </c>
      <c r="B6" s="286"/>
      <c r="C6" s="286"/>
      <c r="D6" s="286"/>
      <c r="E6" s="286"/>
      <c r="F6" s="286"/>
      <c r="G6" s="63"/>
      <c r="H6" s="40"/>
      <c r="I6" s="63"/>
      <c r="J6" s="237"/>
      <c r="K6" s="237"/>
      <c r="L6" s="237"/>
      <c r="M6" s="237"/>
      <c r="N6" s="237"/>
      <c r="O6" s="237"/>
      <c r="P6" s="237"/>
      <c r="Q6" s="42"/>
      <c r="R6" s="40"/>
      <c r="S6" s="40"/>
      <c r="T6" s="40"/>
      <c r="U6" s="286"/>
      <c r="V6" s="286"/>
      <c r="W6" s="248"/>
      <c r="X6" s="248" t="s">
        <v>510</v>
      </c>
      <c r="Y6" s="243"/>
      <c r="Z6" s="248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1:37" ht="12.75" customHeight="1">
      <c r="A7" s="63"/>
      <c r="B7" s="63"/>
      <c r="C7" s="63"/>
      <c r="D7" s="63"/>
      <c r="E7" s="63"/>
      <c r="F7" s="63"/>
      <c r="G7" s="63"/>
      <c r="H7" s="42"/>
      <c r="I7" s="63"/>
      <c r="J7" s="237"/>
      <c r="K7" s="248" t="s">
        <v>59</v>
      </c>
      <c r="L7" s="248"/>
      <c r="M7" s="248"/>
      <c r="N7" s="248"/>
      <c r="O7" s="248"/>
      <c r="P7" s="286"/>
      <c r="Q7" s="63"/>
      <c r="R7" s="63"/>
      <c r="S7" s="40"/>
      <c r="T7" s="40"/>
      <c r="U7" s="286"/>
      <c r="V7" s="286"/>
      <c r="W7" s="482"/>
      <c r="X7" s="248" t="s">
        <v>511</v>
      </c>
      <c r="Y7" s="248"/>
      <c r="Z7" s="248"/>
      <c r="AB7" s="44"/>
      <c r="AC7" s="44"/>
      <c r="AD7" s="44"/>
      <c r="AE7" s="44"/>
      <c r="AF7" s="44"/>
      <c r="AG7" s="44"/>
      <c r="AH7" s="44"/>
      <c r="AI7" s="44"/>
      <c r="AJ7" s="44"/>
      <c r="AK7" s="44"/>
    </row>
    <row r="8" spans="1:37" ht="12.75" customHeight="1">
      <c r="A8" s="42"/>
      <c r="B8" s="42"/>
      <c r="C8" s="42"/>
      <c r="D8" s="42"/>
      <c r="E8" s="42"/>
      <c r="F8" s="42"/>
      <c r="G8" s="42"/>
      <c r="H8" s="42"/>
      <c r="I8" s="63"/>
      <c r="J8" s="237"/>
      <c r="K8" s="237"/>
      <c r="L8" s="237"/>
      <c r="M8" s="237"/>
      <c r="N8" s="237"/>
      <c r="O8" s="237"/>
      <c r="P8" s="237"/>
      <c r="Q8" s="42"/>
      <c r="R8" s="42"/>
      <c r="S8" s="42"/>
      <c r="T8" s="42"/>
      <c r="U8" s="42"/>
      <c r="V8" s="42"/>
      <c r="W8" s="42"/>
      <c r="X8" s="42"/>
      <c r="Y8" s="42"/>
      <c r="Z8" s="42"/>
      <c r="AB8" s="44"/>
      <c r="AC8" s="44"/>
      <c r="AD8" s="44"/>
      <c r="AE8" s="44"/>
      <c r="AF8" s="44"/>
      <c r="AG8" s="44"/>
      <c r="AH8" s="44"/>
      <c r="AI8" s="44"/>
      <c r="AJ8" s="44"/>
      <c r="AK8" s="44"/>
    </row>
    <row r="9" spans="1:37" ht="12.75" customHeight="1">
      <c r="A9" s="42"/>
      <c r="B9" s="42"/>
      <c r="C9" s="42"/>
      <c r="D9" s="42"/>
      <c r="E9" s="42"/>
      <c r="F9" s="42"/>
      <c r="G9" s="42"/>
      <c r="H9" s="42"/>
      <c r="I9" s="63"/>
      <c r="J9" s="237"/>
      <c r="K9" s="248" t="s">
        <v>512</v>
      </c>
      <c r="L9" s="248"/>
      <c r="M9" s="248"/>
      <c r="N9" s="248"/>
      <c r="O9" s="248"/>
      <c r="P9" s="248"/>
      <c r="Q9" s="20"/>
      <c r="R9" s="20"/>
      <c r="S9" s="20"/>
      <c r="T9" s="42"/>
      <c r="U9" s="42"/>
      <c r="V9" s="42"/>
      <c r="W9" s="42"/>
      <c r="X9" s="42"/>
      <c r="Y9" s="42"/>
      <c r="Z9" s="42"/>
      <c r="AB9" s="44"/>
      <c r="AC9" s="44"/>
      <c r="AD9" s="44"/>
      <c r="AE9" s="44"/>
      <c r="AF9" s="44"/>
      <c r="AG9" s="44"/>
      <c r="AH9" s="44"/>
      <c r="AI9" s="44"/>
      <c r="AJ9" s="44"/>
      <c r="AK9" s="44"/>
    </row>
    <row r="10" spans="1:37" ht="15">
      <c r="A10" s="5"/>
      <c r="B10" s="281"/>
      <c r="C10" s="363" t="s">
        <v>50</v>
      </c>
      <c r="D10" s="363"/>
      <c r="E10" s="363"/>
      <c r="F10" s="282"/>
      <c r="G10" s="282"/>
      <c r="H10" s="282"/>
      <c r="I10" s="363" t="s">
        <v>52</v>
      </c>
      <c r="J10" s="230"/>
      <c r="K10" s="230"/>
      <c r="L10" s="282"/>
      <c r="M10" s="282"/>
      <c r="N10" s="282"/>
      <c r="O10" s="282"/>
      <c r="P10" s="282"/>
      <c r="Q10" s="363" t="s">
        <v>51</v>
      </c>
      <c r="R10" s="363"/>
      <c r="S10" s="230"/>
      <c r="T10" s="282"/>
      <c r="U10" s="281"/>
      <c r="V10" s="281"/>
      <c r="W10" s="281"/>
      <c r="X10" s="281"/>
      <c r="Y10" s="281"/>
      <c r="Z10" s="8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</row>
    <row r="11" spans="1:37" ht="13.5">
      <c r="A11" s="440" t="s">
        <v>9</v>
      </c>
      <c r="B11" s="329" t="s">
        <v>20</v>
      </c>
      <c r="C11" s="329" t="s">
        <v>20</v>
      </c>
      <c r="D11" s="329" t="s">
        <v>17</v>
      </c>
      <c r="E11" s="329" t="s">
        <v>3</v>
      </c>
      <c r="F11" s="329" t="s">
        <v>5</v>
      </c>
      <c r="G11" s="329" t="s">
        <v>8</v>
      </c>
      <c r="H11" s="329" t="s">
        <v>10</v>
      </c>
      <c r="I11" s="329" t="s">
        <v>11</v>
      </c>
      <c r="J11" s="329" t="s">
        <v>13</v>
      </c>
      <c r="K11" s="329" t="s">
        <v>13</v>
      </c>
      <c r="L11" s="329" t="s">
        <v>0</v>
      </c>
      <c r="M11" s="329" t="s">
        <v>1</v>
      </c>
      <c r="N11" s="329" t="s">
        <v>0</v>
      </c>
      <c r="O11" s="329" t="s">
        <v>1</v>
      </c>
      <c r="P11" s="329"/>
      <c r="Q11" s="329"/>
      <c r="R11" s="329" t="s">
        <v>0</v>
      </c>
      <c r="S11" s="329" t="s">
        <v>40</v>
      </c>
      <c r="T11" s="329" t="s">
        <v>2</v>
      </c>
      <c r="U11" s="329" t="s">
        <v>41</v>
      </c>
      <c r="V11" s="329" t="s">
        <v>42</v>
      </c>
      <c r="W11" s="329" t="s">
        <v>42</v>
      </c>
      <c r="X11" s="329" t="s">
        <v>46</v>
      </c>
      <c r="Y11" s="329" t="s">
        <v>99</v>
      </c>
      <c r="Z11" s="484" t="s">
        <v>106</v>
      </c>
      <c r="AA11" s="46"/>
      <c r="AB11" s="44"/>
      <c r="AC11" s="44"/>
      <c r="AD11" s="44"/>
      <c r="AE11" s="44"/>
      <c r="AF11" s="44"/>
      <c r="AG11" s="44"/>
      <c r="AH11" s="44"/>
      <c r="AI11" s="44"/>
      <c r="AJ11" s="44"/>
      <c r="AK11" s="44"/>
    </row>
    <row r="12" spans="1:37" ht="13.5">
      <c r="A12" s="359" t="s">
        <v>17</v>
      </c>
      <c r="B12" s="329" t="s">
        <v>17</v>
      </c>
      <c r="C12" s="329" t="s">
        <v>22</v>
      </c>
      <c r="D12" s="329" t="s">
        <v>56</v>
      </c>
      <c r="E12" s="329" t="s">
        <v>25</v>
      </c>
      <c r="F12" s="329" t="s">
        <v>6</v>
      </c>
      <c r="G12" s="329" t="s">
        <v>9</v>
      </c>
      <c r="H12" s="329" t="s">
        <v>9</v>
      </c>
      <c r="I12" s="329" t="s">
        <v>12</v>
      </c>
      <c r="J12" s="329" t="s">
        <v>14</v>
      </c>
      <c r="K12" s="329" t="s">
        <v>15</v>
      </c>
      <c r="L12" s="329" t="s">
        <v>29</v>
      </c>
      <c r="M12" s="329" t="s">
        <v>29</v>
      </c>
      <c r="N12" s="329" t="s">
        <v>33</v>
      </c>
      <c r="O12" s="329" t="s">
        <v>33</v>
      </c>
      <c r="P12" s="329" t="s">
        <v>5</v>
      </c>
      <c r="Q12" s="329" t="s">
        <v>5</v>
      </c>
      <c r="R12" s="329" t="s">
        <v>38</v>
      </c>
      <c r="S12" s="329"/>
      <c r="T12" s="329" t="s">
        <v>38</v>
      </c>
      <c r="U12" s="329" t="s">
        <v>40</v>
      </c>
      <c r="V12" s="329" t="s">
        <v>43</v>
      </c>
      <c r="W12" s="329" t="s">
        <v>43</v>
      </c>
      <c r="X12" s="329" t="s">
        <v>47</v>
      </c>
      <c r="Y12" s="329" t="s">
        <v>100</v>
      </c>
      <c r="Z12" s="484"/>
      <c r="AA12" s="46"/>
      <c r="AB12" s="44"/>
      <c r="AC12" s="44"/>
      <c r="AD12" s="44"/>
      <c r="AE12" s="44"/>
      <c r="AF12" s="44"/>
      <c r="AG12" s="44"/>
      <c r="AH12" s="44"/>
      <c r="AI12" s="44"/>
      <c r="AJ12" s="44"/>
      <c r="AK12" s="44"/>
    </row>
    <row r="13" spans="1:37" ht="13.5">
      <c r="A13" s="359" t="s">
        <v>18</v>
      </c>
      <c r="B13" s="329" t="s">
        <v>21</v>
      </c>
      <c r="C13" s="329" t="s">
        <v>23</v>
      </c>
      <c r="D13" s="329" t="s">
        <v>57</v>
      </c>
      <c r="E13" s="329" t="s">
        <v>4</v>
      </c>
      <c r="F13" s="329" t="s">
        <v>7</v>
      </c>
      <c r="G13" s="329" t="s">
        <v>9</v>
      </c>
      <c r="H13" s="329" t="s">
        <v>9</v>
      </c>
      <c r="I13" s="329" t="s">
        <v>285</v>
      </c>
      <c r="J13" s="329" t="s">
        <v>15</v>
      </c>
      <c r="K13" s="329" t="s">
        <v>27</v>
      </c>
      <c r="L13" s="329" t="s">
        <v>30</v>
      </c>
      <c r="M13" s="329" t="s">
        <v>30</v>
      </c>
      <c r="N13" s="329" t="s">
        <v>34</v>
      </c>
      <c r="O13" s="329" t="s">
        <v>34</v>
      </c>
      <c r="P13" s="329" t="s">
        <v>36</v>
      </c>
      <c r="Q13" s="329" t="s">
        <v>37</v>
      </c>
      <c r="R13" s="329" t="s">
        <v>39</v>
      </c>
      <c r="S13" s="329"/>
      <c r="T13" s="329" t="s">
        <v>39</v>
      </c>
      <c r="U13" s="286"/>
      <c r="V13" s="329" t="s">
        <v>44</v>
      </c>
      <c r="W13" s="329" t="s">
        <v>45</v>
      </c>
      <c r="X13" s="329" t="s">
        <v>48</v>
      </c>
      <c r="Y13" s="329" t="s">
        <v>0</v>
      </c>
      <c r="Z13" s="484"/>
      <c r="AA13" s="46"/>
      <c r="AB13" s="44"/>
      <c r="AC13" s="44"/>
      <c r="AD13" s="44"/>
      <c r="AE13" s="44"/>
      <c r="AF13" s="44"/>
      <c r="AG13" s="44"/>
      <c r="AH13" s="44"/>
      <c r="AI13" s="44"/>
      <c r="AJ13" s="44"/>
      <c r="AK13" s="44"/>
    </row>
    <row r="14" spans="1:37" ht="13.5">
      <c r="A14" s="359" t="s">
        <v>19</v>
      </c>
      <c r="B14" s="329" t="s">
        <v>24</v>
      </c>
      <c r="C14" s="329" t="s">
        <v>24</v>
      </c>
      <c r="D14" s="329"/>
      <c r="E14" s="329"/>
      <c r="F14" s="329" t="s">
        <v>24</v>
      </c>
      <c r="G14" s="329"/>
      <c r="H14" s="329"/>
      <c r="I14" s="329"/>
      <c r="J14" s="329" t="s">
        <v>16</v>
      </c>
      <c r="K14" s="329" t="s">
        <v>107</v>
      </c>
      <c r="L14" s="329" t="s">
        <v>31</v>
      </c>
      <c r="M14" s="329" t="s">
        <v>31</v>
      </c>
      <c r="N14" s="329" t="s">
        <v>35</v>
      </c>
      <c r="O14" s="329" t="s">
        <v>35</v>
      </c>
      <c r="P14" s="329"/>
      <c r="Q14" s="329"/>
      <c r="R14" s="329"/>
      <c r="S14" s="329"/>
      <c r="T14" s="286"/>
      <c r="U14" s="329"/>
      <c r="V14" s="329" t="s">
        <v>32</v>
      </c>
      <c r="W14" s="329" t="s">
        <v>32</v>
      </c>
      <c r="X14" s="329" t="s">
        <v>49</v>
      </c>
      <c r="Y14" s="329" t="s">
        <v>101</v>
      </c>
      <c r="Z14" s="484"/>
      <c r="AA14" s="46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3.5">
      <c r="A15" s="486"/>
      <c r="B15" s="443"/>
      <c r="C15" s="443"/>
      <c r="D15" s="443"/>
      <c r="E15" s="443"/>
      <c r="F15" s="443"/>
      <c r="G15" s="443"/>
      <c r="H15" s="443"/>
      <c r="I15" s="443"/>
      <c r="J15" s="443"/>
      <c r="K15" s="443" t="s">
        <v>16</v>
      </c>
      <c r="L15" s="443" t="s">
        <v>32</v>
      </c>
      <c r="M15" s="443" t="s">
        <v>32</v>
      </c>
      <c r="N15" s="443"/>
      <c r="O15" s="444"/>
      <c r="P15" s="443"/>
      <c r="Q15" s="443"/>
      <c r="R15" s="443"/>
      <c r="S15" s="443"/>
      <c r="T15" s="444"/>
      <c r="U15" s="443"/>
      <c r="V15" s="443"/>
      <c r="W15" s="443"/>
      <c r="X15" s="443" t="s">
        <v>24</v>
      </c>
      <c r="Y15" s="485"/>
      <c r="Z15" s="486"/>
      <c r="AA15" s="46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ht="14.25">
      <c r="A16" s="188">
        <v>1</v>
      </c>
      <c r="B16" s="264">
        <v>66</v>
      </c>
      <c r="C16" s="264">
        <v>55</v>
      </c>
      <c r="D16" s="285">
        <v>61</v>
      </c>
      <c r="E16" s="264">
        <v>5</v>
      </c>
      <c r="F16" s="264">
        <v>58</v>
      </c>
      <c r="G16" s="285">
        <v>4</v>
      </c>
      <c r="H16" s="285">
        <v>0</v>
      </c>
      <c r="I16" s="427">
        <v>0.07</v>
      </c>
      <c r="J16" s="264">
        <v>0</v>
      </c>
      <c r="K16" s="264">
        <v>0</v>
      </c>
      <c r="L16" s="264">
        <v>88</v>
      </c>
      <c r="M16" s="264">
        <v>62</v>
      </c>
      <c r="N16" s="264">
        <v>3029</v>
      </c>
      <c r="O16" s="264">
        <v>3018</v>
      </c>
      <c r="P16" s="264">
        <v>2</v>
      </c>
      <c r="Q16" s="264">
        <v>4</v>
      </c>
      <c r="R16" s="264">
        <v>9</v>
      </c>
      <c r="S16" s="264" t="s">
        <v>238</v>
      </c>
      <c r="T16" s="264">
        <v>2.3</v>
      </c>
      <c r="U16" s="428" t="s">
        <v>120</v>
      </c>
      <c r="V16" s="264">
        <v>10</v>
      </c>
      <c r="W16" s="264">
        <v>9</v>
      </c>
      <c r="X16" s="429">
        <v>63.7</v>
      </c>
      <c r="Y16" s="428">
        <v>710</v>
      </c>
      <c r="Z16" s="416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</row>
    <row r="17" spans="1:37" ht="14.25">
      <c r="A17" s="188">
        <v>2</v>
      </c>
      <c r="B17" s="430">
        <v>72</v>
      </c>
      <c r="C17" s="264">
        <v>54</v>
      </c>
      <c r="D17" s="285">
        <v>63</v>
      </c>
      <c r="E17" s="264">
        <v>9</v>
      </c>
      <c r="F17" s="264">
        <v>63</v>
      </c>
      <c r="G17" s="285">
        <v>2</v>
      </c>
      <c r="H17" s="285">
        <v>0</v>
      </c>
      <c r="I17" s="285">
        <v>0</v>
      </c>
      <c r="J17" s="264">
        <v>0</v>
      </c>
      <c r="K17" s="264">
        <v>0</v>
      </c>
      <c r="L17" s="264">
        <v>97</v>
      </c>
      <c r="M17" s="264">
        <v>37</v>
      </c>
      <c r="N17" s="264">
        <v>3038</v>
      </c>
      <c r="O17" s="264">
        <v>3025</v>
      </c>
      <c r="P17" s="264">
        <v>1</v>
      </c>
      <c r="Q17" s="264">
        <v>3</v>
      </c>
      <c r="R17" s="264">
        <v>16</v>
      </c>
      <c r="S17" s="264" t="s">
        <v>110</v>
      </c>
      <c r="T17" s="264">
        <v>3.3</v>
      </c>
      <c r="U17" s="428" t="s">
        <v>238</v>
      </c>
      <c r="V17" s="264">
        <v>8</v>
      </c>
      <c r="W17" s="264">
        <v>7</v>
      </c>
      <c r="X17" s="429">
        <v>63.9</v>
      </c>
      <c r="Y17" s="428">
        <v>650</v>
      </c>
      <c r="Z17" s="417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</row>
    <row r="18" spans="1:37" ht="14.25">
      <c r="A18" s="188">
        <v>3</v>
      </c>
      <c r="B18" s="264">
        <v>75</v>
      </c>
      <c r="C18" s="264">
        <v>58</v>
      </c>
      <c r="D18" s="285">
        <v>67</v>
      </c>
      <c r="E18" s="264">
        <v>13</v>
      </c>
      <c r="F18" s="264">
        <v>64</v>
      </c>
      <c r="G18" s="285">
        <v>0</v>
      </c>
      <c r="H18" s="285">
        <v>2</v>
      </c>
      <c r="I18" s="285" t="s">
        <v>18</v>
      </c>
      <c r="J18" s="264">
        <v>0</v>
      </c>
      <c r="K18" s="264">
        <v>0</v>
      </c>
      <c r="L18" s="264">
        <v>83</v>
      </c>
      <c r="M18" s="264">
        <v>41</v>
      </c>
      <c r="N18" s="264">
        <v>3029</v>
      </c>
      <c r="O18" s="264">
        <v>3015</v>
      </c>
      <c r="P18" s="264">
        <v>3</v>
      </c>
      <c r="Q18" s="264">
        <v>4</v>
      </c>
      <c r="R18" s="264">
        <v>16</v>
      </c>
      <c r="S18" s="264" t="s">
        <v>109</v>
      </c>
      <c r="T18" s="429">
        <v>4</v>
      </c>
      <c r="U18" s="428" t="s">
        <v>238</v>
      </c>
      <c r="V18" s="264">
        <v>9</v>
      </c>
      <c r="W18" s="290">
        <v>8</v>
      </c>
      <c r="X18" s="429">
        <v>64.8</v>
      </c>
      <c r="Y18" s="428">
        <v>640</v>
      </c>
      <c r="Z18" s="417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1:37" ht="14.25">
      <c r="A19" s="188">
        <v>4</v>
      </c>
      <c r="B19" s="290">
        <v>76</v>
      </c>
      <c r="C19" s="264">
        <v>58</v>
      </c>
      <c r="D19" s="285">
        <v>67</v>
      </c>
      <c r="E19" s="264">
        <v>14</v>
      </c>
      <c r="F19" s="264">
        <v>65</v>
      </c>
      <c r="G19" s="285">
        <v>0</v>
      </c>
      <c r="H19" s="285">
        <v>2</v>
      </c>
      <c r="I19" s="285">
        <v>0</v>
      </c>
      <c r="J19" s="264">
        <v>0</v>
      </c>
      <c r="K19" s="264">
        <v>0</v>
      </c>
      <c r="L19" s="264">
        <v>72</v>
      </c>
      <c r="M19" s="264">
        <v>43</v>
      </c>
      <c r="N19" s="264">
        <v>3018</v>
      </c>
      <c r="O19" s="264">
        <v>3001</v>
      </c>
      <c r="P19" s="264">
        <v>4</v>
      </c>
      <c r="Q19" s="264">
        <v>3</v>
      </c>
      <c r="R19" s="264">
        <v>13</v>
      </c>
      <c r="S19" s="264" t="s">
        <v>110</v>
      </c>
      <c r="T19" s="429">
        <v>3.4</v>
      </c>
      <c r="U19" s="431" t="s">
        <v>109</v>
      </c>
      <c r="V19" s="264">
        <v>8</v>
      </c>
      <c r="W19" s="264">
        <v>10</v>
      </c>
      <c r="X19" s="429">
        <v>66</v>
      </c>
      <c r="Y19" s="433">
        <v>580</v>
      </c>
      <c r="Z19" s="417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</row>
    <row r="20" spans="1:37" ht="14.25">
      <c r="A20" s="188">
        <v>5</v>
      </c>
      <c r="B20" s="430">
        <v>73</v>
      </c>
      <c r="C20" s="264">
        <v>52</v>
      </c>
      <c r="D20" s="285">
        <v>63</v>
      </c>
      <c r="E20" s="264">
        <v>10</v>
      </c>
      <c r="F20" s="264">
        <v>59</v>
      </c>
      <c r="G20" s="285">
        <v>2</v>
      </c>
      <c r="H20" s="285">
        <v>0</v>
      </c>
      <c r="I20" s="285">
        <v>0</v>
      </c>
      <c r="J20" s="264">
        <v>0</v>
      </c>
      <c r="K20" s="264">
        <v>0</v>
      </c>
      <c r="L20" s="264">
        <v>87</v>
      </c>
      <c r="M20" s="264">
        <v>58</v>
      </c>
      <c r="N20" s="264">
        <v>3003</v>
      </c>
      <c r="O20" s="264">
        <v>2995</v>
      </c>
      <c r="P20" s="264">
        <v>1</v>
      </c>
      <c r="Q20" s="264">
        <v>1</v>
      </c>
      <c r="R20" s="264">
        <v>11</v>
      </c>
      <c r="S20" s="264" t="s">
        <v>236</v>
      </c>
      <c r="T20" s="429">
        <v>1.6</v>
      </c>
      <c r="U20" s="428" t="s">
        <v>236</v>
      </c>
      <c r="V20" s="264">
        <v>9</v>
      </c>
      <c r="W20" s="264">
        <v>9</v>
      </c>
      <c r="X20" s="432">
        <v>66.6</v>
      </c>
      <c r="Y20" s="428">
        <v>750</v>
      </c>
      <c r="Z20" s="417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</row>
    <row r="21" spans="1:37" ht="14.25">
      <c r="A21" s="188">
        <v>6</v>
      </c>
      <c r="B21" s="264">
        <v>60</v>
      </c>
      <c r="C21" s="264">
        <v>45</v>
      </c>
      <c r="D21" s="285">
        <v>53</v>
      </c>
      <c r="E21" s="264">
        <v>1</v>
      </c>
      <c r="F21" s="264">
        <v>45</v>
      </c>
      <c r="G21" s="285">
        <v>12</v>
      </c>
      <c r="H21" s="285">
        <v>0</v>
      </c>
      <c r="I21" s="264">
        <v>0.01</v>
      </c>
      <c r="J21" s="264">
        <v>0</v>
      </c>
      <c r="K21" s="264">
        <v>0</v>
      </c>
      <c r="L21" s="264">
        <v>92</v>
      </c>
      <c r="M21" s="264">
        <v>52</v>
      </c>
      <c r="N21" s="264">
        <v>3043</v>
      </c>
      <c r="O21" s="264">
        <v>2994</v>
      </c>
      <c r="P21" s="264">
        <v>3</v>
      </c>
      <c r="Q21" s="264">
        <v>4</v>
      </c>
      <c r="R21" s="264">
        <v>21</v>
      </c>
      <c r="S21" s="264" t="s">
        <v>75</v>
      </c>
      <c r="T21" s="264">
        <v>4.2</v>
      </c>
      <c r="U21" s="428" t="s">
        <v>23</v>
      </c>
      <c r="V21" s="264">
        <v>8</v>
      </c>
      <c r="W21" s="264">
        <v>10</v>
      </c>
      <c r="X21" s="429">
        <v>62.8</v>
      </c>
      <c r="Y21" s="428">
        <v>720</v>
      </c>
      <c r="Z21" s="417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</row>
    <row r="22" spans="1:37" ht="14.25">
      <c r="A22" s="188">
        <v>7</v>
      </c>
      <c r="B22" s="264">
        <v>47</v>
      </c>
      <c r="C22" s="264">
        <v>35</v>
      </c>
      <c r="D22" s="285">
        <v>41</v>
      </c>
      <c r="E22" s="264">
        <v>-11</v>
      </c>
      <c r="F22" s="264">
        <v>35</v>
      </c>
      <c r="G22" s="285">
        <v>24</v>
      </c>
      <c r="H22" s="285">
        <v>0</v>
      </c>
      <c r="I22" s="264">
        <v>0.01</v>
      </c>
      <c r="J22" s="264">
        <v>0</v>
      </c>
      <c r="K22" s="264">
        <v>0</v>
      </c>
      <c r="L22" s="264">
        <v>92</v>
      </c>
      <c r="M22" s="264">
        <v>55</v>
      </c>
      <c r="N22" s="264">
        <v>3052</v>
      </c>
      <c r="O22" s="264">
        <v>3036</v>
      </c>
      <c r="P22" s="264">
        <v>1</v>
      </c>
      <c r="Q22" s="264">
        <v>4</v>
      </c>
      <c r="R22" s="264">
        <v>12</v>
      </c>
      <c r="S22" s="264" t="s">
        <v>236</v>
      </c>
      <c r="T22" s="429">
        <v>2.1</v>
      </c>
      <c r="U22" s="434" t="s">
        <v>236</v>
      </c>
      <c r="V22" s="264">
        <v>10</v>
      </c>
      <c r="W22" s="264">
        <v>9</v>
      </c>
      <c r="X22" s="429">
        <v>56.8</v>
      </c>
      <c r="Y22" s="428">
        <v>380</v>
      </c>
      <c r="Z22" s="417" t="s">
        <v>485</v>
      </c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</row>
    <row r="23" spans="1:37" ht="14.25">
      <c r="A23" s="188">
        <v>8</v>
      </c>
      <c r="B23" s="264">
        <v>63</v>
      </c>
      <c r="C23" s="264">
        <v>34</v>
      </c>
      <c r="D23" s="285">
        <v>46</v>
      </c>
      <c r="E23" s="264">
        <v>-6</v>
      </c>
      <c r="F23" s="264">
        <v>54</v>
      </c>
      <c r="G23" s="285">
        <v>19</v>
      </c>
      <c r="H23" s="285">
        <v>0</v>
      </c>
      <c r="I23" s="264">
        <v>0</v>
      </c>
      <c r="J23" s="264">
        <v>0</v>
      </c>
      <c r="K23" s="264">
        <v>0</v>
      </c>
      <c r="L23" s="264">
        <v>88</v>
      </c>
      <c r="M23" s="264">
        <v>31</v>
      </c>
      <c r="N23" s="264">
        <v>3037</v>
      </c>
      <c r="O23" s="264">
        <v>3003</v>
      </c>
      <c r="P23" s="264">
        <v>1</v>
      </c>
      <c r="Q23" s="264">
        <v>2</v>
      </c>
      <c r="R23" s="264">
        <v>16</v>
      </c>
      <c r="S23" s="264" t="s">
        <v>75</v>
      </c>
      <c r="T23" s="429">
        <v>2.6</v>
      </c>
      <c r="U23" s="428" t="s">
        <v>240</v>
      </c>
      <c r="V23" s="264">
        <v>0</v>
      </c>
      <c r="W23" s="264">
        <v>7</v>
      </c>
      <c r="X23" s="429">
        <v>55.9</v>
      </c>
      <c r="Y23" s="428">
        <v>570</v>
      </c>
      <c r="Z23" s="417" t="s">
        <v>514</v>
      </c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</row>
    <row r="24" spans="1:37" ht="14.25">
      <c r="A24" s="188">
        <v>9</v>
      </c>
      <c r="B24" s="264">
        <v>66</v>
      </c>
      <c r="C24" s="264">
        <v>41</v>
      </c>
      <c r="D24" s="285">
        <v>54</v>
      </c>
      <c r="E24" s="264">
        <v>4</v>
      </c>
      <c r="F24" s="264">
        <v>51</v>
      </c>
      <c r="G24" s="285">
        <v>11</v>
      </c>
      <c r="H24" s="285">
        <v>0</v>
      </c>
      <c r="I24" s="264">
        <v>0</v>
      </c>
      <c r="J24" s="285">
        <v>0</v>
      </c>
      <c r="K24" s="264">
        <v>0</v>
      </c>
      <c r="L24" s="264">
        <v>83</v>
      </c>
      <c r="M24" s="264">
        <v>42</v>
      </c>
      <c r="N24" s="264">
        <v>3012</v>
      </c>
      <c r="O24" s="264">
        <v>3000</v>
      </c>
      <c r="P24" s="264">
        <v>1</v>
      </c>
      <c r="Q24" s="264">
        <v>1</v>
      </c>
      <c r="R24" s="264">
        <v>8</v>
      </c>
      <c r="S24" s="264" t="s">
        <v>464</v>
      </c>
      <c r="T24" s="264">
        <v>1.8</v>
      </c>
      <c r="U24" s="428" t="s">
        <v>23</v>
      </c>
      <c r="V24" s="264">
        <v>0</v>
      </c>
      <c r="W24" s="304">
        <v>8</v>
      </c>
      <c r="X24" s="429">
        <v>58.9</v>
      </c>
      <c r="Y24" s="428">
        <v>650</v>
      </c>
      <c r="Z24" s="417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</row>
    <row r="25" spans="1:37" ht="14.25">
      <c r="A25" s="188">
        <v>10</v>
      </c>
      <c r="B25" s="264">
        <v>71</v>
      </c>
      <c r="C25" s="264">
        <v>43</v>
      </c>
      <c r="D25" s="285">
        <v>57</v>
      </c>
      <c r="E25" s="264">
        <v>6</v>
      </c>
      <c r="F25" s="264">
        <v>61</v>
      </c>
      <c r="G25" s="285">
        <v>8</v>
      </c>
      <c r="H25" s="285">
        <v>0</v>
      </c>
      <c r="I25" s="285">
        <v>0</v>
      </c>
      <c r="J25" s="264">
        <v>0</v>
      </c>
      <c r="K25" s="264">
        <v>0</v>
      </c>
      <c r="L25" s="264">
        <v>86</v>
      </c>
      <c r="M25" s="264">
        <v>34</v>
      </c>
      <c r="N25" s="264">
        <v>3013</v>
      </c>
      <c r="O25" s="264">
        <v>2989</v>
      </c>
      <c r="P25" s="264">
        <v>3</v>
      </c>
      <c r="Q25" s="264">
        <v>3</v>
      </c>
      <c r="R25" s="264">
        <v>16</v>
      </c>
      <c r="S25" s="264" t="s">
        <v>238</v>
      </c>
      <c r="T25" s="264">
        <v>3.3</v>
      </c>
      <c r="U25" s="428" t="s">
        <v>238</v>
      </c>
      <c r="V25" s="264">
        <v>0</v>
      </c>
      <c r="W25" s="264">
        <v>0</v>
      </c>
      <c r="X25" s="429">
        <v>59.2</v>
      </c>
      <c r="Y25" s="428">
        <v>560</v>
      </c>
      <c r="Z25" s="417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</row>
    <row r="26" spans="1:37" ht="14.25">
      <c r="A26" s="188">
        <v>11</v>
      </c>
      <c r="B26" s="264">
        <v>80</v>
      </c>
      <c r="C26" s="264">
        <v>54</v>
      </c>
      <c r="D26" s="285">
        <v>67</v>
      </c>
      <c r="E26" s="264">
        <v>15</v>
      </c>
      <c r="F26" s="264">
        <v>68</v>
      </c>
      <c r="G26" s="285">
        <v>0</v>
      </c>
      <c r="H26" s="285">
        <v>2</v>
      </c>
      <c r="I26" s="264">
        <v>0</v>
      </c>
      <c r="J26" s="264">
        <v>0</v>
      </c>
      <c r="K26" s="264">
        <v>0</v>
      </c>
      <c r="L26" s="264">
        <v>77</v>
      </c>
      <c r="M26" s="264">
        <v>46</v>
      </c>
      <c r="N26" s="264">
        <v>2990</v>
      </c>
      <c r="O26" s="264">
        <v>2951</v>
      </c>
      <c r="P26" s="264">
        <v>3</v>
      </c>
      <c r="Q26" s="264">
        <v>6</v>
      </c>
      <c r="R26" s="264">
        <v>26</v>
      </c>
      <c r="S26" s="264" t="s">
        <v>109</v>
      </c>
      <c r="T26" s="429">
        <v>6.8</v>
      </c>
      <c r="U26" s="428" t="s">
        <v>109</v>
      </c>
      <c r="V26" s="264">
        <v>0</v>
      </c>
      <c r="W26" s="264">
        <v>2</v>
      </c>
      <c r="X26" s="429">
        <v>64.4</v>
      </c>
      <c r="Y26" s="428">
        <v>530</v>
      </c>
      <c r="Z26" s="417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</row>
    <row r="27" spans="1:37" ht="14.25">
      <c r="A27" s="188">
        <v>12</v>
      </c>
      <c r="B27" s="264">
        <v>68</v>
      </c>
      <c r="C27" s="264">
        <v>45</v>
      </c>
      <c r="D27" s="285">
        <v>57</v>
      </c>
      <c r="E27" s="264">
        <v>7</v>
      </c>
      <c r="F27" s="264">
        <v>46</v>
      </c>
      <c r="G27" s="285">
        <v>8</v>
      </c>
      <c r="H27" s="285">
        <v>0</v>
      </c>
      <c r="I27" s="264">
        <v>0.09</v>
      </c>
      <c r="J27" s="264">
        <v>0</v>
      </c>
      <c r="K27" s="264">
        <v>0</v>
      </c>
      <c r="L27" s="264">
        <v>88</v>
      </c>
      <c r="M27" s="264">
        <v>44</v>
      </c>
      <c r="N27" s="264">
        <v>2967</v>
      </c>
      <c r="O27" s="264">
        <v>2952</v>
      </c>
      <c r="P27" s="264">
        <v>1</v>
      </c>
      <c r="Q27" s="264">
        <v>4</v>
      </c>
      <c r="R27" s="264">
        <v>22</v>
      </c>
      <c r="S27" s="264" t="s">
        <v>75</v>
      </c>
      <c r="T27" s="429">
        <v>3.9</v>
      </c>
      <c r="U27" s="428" t="s">
        <v>465</v>
      </c>
      <c r="V27" s="264">
        <v>10</v>
      </c>
      <c r="W27" s="264">
        <v>9</v>
      </c>
      <c r="X27" s="429">
        <v>60.3</v>
      </c>
      <c r="Y27" s="428">
        <v>590</v>
      </c>
      <c r="Z27" s="417" t="s">
        <v>425</v>
      </c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</row>
    <row r="28" spans="1:37" ht="14.25">
      <c r="A28" s="188">
        <v>13</v>
      </c>
      <c r="B28" s="264">
        <v>46</v>
      </c>
      <c r="C28" s="264">
        <v>37</v>
      </c>
      <c r="D28" s="285">
        <v>42</v>
      </c>
      <c r="E28" s="264">
        <v>-8</v>
      </c>
      <c r="F28" s="264">
        <v>37</v>
      </c>
      <c r="G28" s="285">
        <v>23</v>
      </c>
      <c r="H28" s="285">
        <v>0</v>
      </c>
      <c r="I28" s="264">
        <v>0.01</v>
      </c>
      <c r="J28" s="264">
        <v>0</v>
      </c>
      <c r="K28" s="264">
        <v>0</v>
      </c>
      <c r="L28" s="264">
        <v>80</v>
      </c>
      <c r="M28" s="264">
        <v>57</v>
      </c>
      <c r="N28" s="264">
        <v>2970</v>
      </c>
      <c r="O28" s="264">
        <v>2960</v>
      </c>
      <c r="P28" s="264">
        <v>3</v>
      </c>
      <c r="Q28" s="264">
        <v>3</v>
      </c>
      <c r="R28" s="264">
        <v>19</v>
      </c>
      <c r="S28" s="264" t="s">
        <v>237</v>
      </c>
      <c r="T28" s="429">
        <v>4.3</v>
      </c>
      <c r="U28" s="428" t="s">
        <v>75</v>
      </c>
      <c r="V28" s="264">
        <v>10</v>
      </c>
      <c r="W28" s="264">
        <v>10</v>
      </c>
      <c r="X28" s="429">
        <v>54.7</v>
      </c>
      <c r="Y28" s="428">
        <v>610</v>
      </c>
      <c r="Z28" s="417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</row>
    <row r="29" spans="1:37" ht="14.25">
      <c r="A29" s="188">
        <v>14</v>
      </c>
      <c r="B29" s="264">
        <v>41</v>
      </c>
      <c r="C29" s="264">
        <v>33</v>
      </c>
      <c r="D29" s="285">
        <v>37</v>
      </c>
      <c r="E29" s="264">
        <v>-13</v>
      </c>
      <c r="F29" s="264">
        <v>35</v>
      </c>
      <c r="G29" s="285">
        <v>28</v>
      </c>
      <c r="H29" s="285">
        <v>0</v>
      </c>
      <c r="I29" s="264">
        <v>0.18</v>
      </c>
      <c r="J29" s="264">
        <v>1.2</v>
      </c>
      <c r="K29" s="264">
        <v>0</v>
      </c>
      <c r="L29" s="264">
        <v>94</v>
      </c>
      <c r="M29" s="264">
        <v>70</v>
      </c>
      <c r="N29" s="264">
        <v>2972</v>
      </c>
      <c r="O29" s="264">
        <v>2947</v>
      </c>
      <c r="P29" s="264">
        <v>1</v>
      </c>
      <c r="Q29" s="264">
        <v>3</v>
      </c>
      <c r="R29" s="264">
        <v>8</v>
      </c>
      <c r="S29" s="264" t="s">
        <v>236</v>
      </c>
      <c r="T29" s="429">
        <v>1.6</v>
      </c>
      <c r="U29" s="428" t="s">
        <v>465</v>
      </c>
      <c r="V29" s="264">
        <v>10</v>
      </c>
      <c r="W29" s="264">
        <v>5</v>
      </c>
      <c r="X29" s="429">
        <v>50.2</v>
      </c>
      <c r="Y29" s="428">
        <v>760</v>
      </c>
      <c r="Z29" s="417" t="s">
        <v>515</v>
      </c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</row>
    <row r="30" spans="1:37" ht="14.25">
      <c r="A30" s="188">
        <v>15</v>
      </c>
      <c r="B30" s="264">
        <v>54</v>
      </c>
      <c r="C30" s="264">
        <v>31</v>
      </c>
      <c r="D30" s="285">
        <v>43</v>
      </c>
      <c r="E30" s="264">
        <v>-5</v>
      </c>
      <c r="F30" s="264">
        <v>48</v>
      </c>
      <c r="G30" s="285">
        <v>22</v>
      </c>
      <c r="H30" s="285">
        <v>0</v>
      </c>
      <c r="I30" s="285">
        <v>0</v>
      </c>
      <c r="J30" s="264">
        <v>0</v>
      </c>
      <c r="K30" s="264">
        <v>0</v>
      </c>
      <c r="L30" s="264">
        <v>99</v>
      </c>
      <c r="M30" s="264">
        <v>51</v>
      </c>
      <c r="N30" s="264">
        <v>2993</v>
      </c>
      <c r="O30" s="264">
        <v>2969</v>
      </c>
      <c r="P30" s="264">
        <v>1</v>
      </c>
      <c r="Q30" s="264">
        <v>1</v>
      </c>
      <c r="R30" s="264">
        <v>18</v>
      </c>
      <c r="S30" s="264" t="s">
        <v>75</v>
      </c>
      <c r="T30" s="429">
        <v>3.2</v>
      </c>
      <c r="U30" s="264" t="s">
        <v>75</v>
      </c>
      <c r="V30" s="264">
        <v>10</v>
      </c>
      <c r="W30" s="264">
        <v>10</v>
      </c>
      <c r="X30" s="429">
        <v>51.4</v>
      </c>
      <c r="Y30" s="428">
        <v>760</v>
      </c>
      <c r="Z30" s="417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</row>
    <row r="31" spans="1:37" ht="14.25">
      <c r="A31" s="188">
        <v>16</v>
      </c>
      <c r="B31" s="264">
        <v>48</v>
      </c>
      <c r="C31" s="264">
        <v>35</v>
      </c>
      <c r="D31" s="285">
        <v>42</v>
      </c>
      <c r="E31" s="264">
        <v>-6</v>
      </c>
      <c r="F31" s="264">
        <v>35</v>
      </c>
      <c r="G31" s="285">
        <v>23</v>
      </c>
      <c r="H31" s="285">
        <v>0</v>
      </c>
      <c r="I31" s="264">
        <v>0</v>
      </c>
      <c r="J31" s="264">
        <v>0</v>
      </c>
      <c r="K31" s="264">
        <v>0</v>
      </c>
      <c r="L31" s="264">
        <v>80</v>
      </c>
      <c r="M31" s="264">
        <v>53</v>
      </c>
      <c r="N31" s="264">
        <v>3008</v>
      </c>
      <c r="O31" s="264">
        <v>2992</v>
      </c>
      <c r="P31" s="264">
        <v>3</v>
      </c>
      <c r="Q31" s="264">
        <v>2</v>
      </c>
      <c r="R31" s="264">
        <v>24</v>
      </c>
      <c r="S31" s="264" t="s">
        <v>75</v>
      </c>
      <c r="T31" s="429">
        <v>5</v>
      </c>
      <c r="U31" s="428" t="s">
        <v>75</v>
      </c>
      <c r="V31" s="264">
        <v>10</v>
      </c>
      <c r="W31" s="264">
        <v>10</v>
      </c>
      <c r="X31" s="429">
        <v>52.3</v>
      </c>
      <c r="Y31" s="265">
        <v>300</v>
      </c>
      <c r="Z31" s="417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</row>
    <row r="32" spans="1:37" ht="14.25">
      <c r="A32" s="188">
        <v>17</v>
      </c>
      <c r="B32" s="264">
        <v>38</v>
      </c>
      <c r="C32" s="304">
        <v>28</v>
      </c>
      <c r="D32" s="285">
        <v>33</v>
      </c>
      <c r="E32" s="304">
        <v>-16</v>
      </c>
      <c r="F32" s="304">
        <v>28</v>
      </c>
      <c r="G32" s="285">
        <v>32</v>
      </c>
      <c r="H32" s="285">
        <v>0</v>
      </c>
      <c r="I32" s="304">
        <v>0</v>
      </c>
      <c r="J32" s="304">
        <v>0</v>
      </c>
      <c r="K32" s="304">
        <v>0</v>
      </c>
      <c r="L32" s="264">
        <v>69</v>
      </c>
      <c r="M32" s="264">
        <v>45</v>
      </c>
      <c r="N32" s="304">
        <v>3028</v>
      </c>
      <c r="O32" s="304">
        <v>3007</v>
      </c>
      <c r="P32" s="304">
        <v>2</v>
      </c>
      <c r="Q32" s="304">
        <v>3</v>
      </c>
      <c r="R32" s="304">
        <v>23</v>
      </c>
      <c r="S32" s="304" t="s">
        <v>75</v>
      </c>
      <c r="T32" s="435">
        <v>5.1</v>
      </c>
      <c r="U32" s="265" t="s">
        <v>236</v>
      </c>
      <c r="V32" s="304">
        <v>10</v>
      </c>
      <c r="W32" s="304">
        <v>7</v>
      </c>
      <c r="X32" s="435">
        <v>46.6</v>
      </c>
      <c r="Y32" s="265">
        <v>830</v>
      </c>
      <c r="Z32" s="417" t="s">
        <v>518</v>
      </c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</row>
    <row r="33" spans="1:37" ht="14.25">
      <c r="A33" s="188">
        <v>18</v>
      </c>
      <c r="B33" s="264">
        <v>43</v>
      </c>
      <c r="C33" s="304">
        <v>23</v>
      </c>
      <c r="D33" s="285">
        <v>33</v>
      </c>
      <c r="E33" s="304">
        <v>-14</v>
      </c>
      <c r="F33" s="304">
        <v>31</v>
      </c>
      <c r="G33" s="285">
        <v>32</v>
      </c>
      <c r="H33" s="285">
        <v>0</v>
      </c>
      <c r="I33" s="320">
        <v>0</v>
      </c>
      <c r="J33" s="304">
        <v>0</v>
      </c>
      <c r="K33" s="304">
        <v>0</v>
      </c>
      <c r="L33" s="264">
        <v>77</v>
      </c>
      <c r="M33" s="264">
        <v>40</v>
      </c>
      <c r="N33" s="304">
        <v>3032</v>
      </c>
      <c r="O33" s="304">
        <v>3018</v>
      </c>
      <c r="P33" s="304">
        <v>3</v>
      </c>
      <c r="Q33" s="304">
        <v>1</v>
      </c>
      <c r="R33" s="304">
        <v>16</v>
      </c>
      <c r="S33" s="304" t="s">
        <v>236</v>
      </c>
      <c r="T33" s="435">
        <v>3.2</v>
      </c>
      <c r="U33" s="265" t="s">
        <v>236</v>
      </c>
      <c r="V33" s="304">
        <v>0</v>
      </c>
      <c r="W33" s="304">
        <v>1</v>
      </c>
      <c r="X33" s="435">
        <v>44.6</v>
      </c>
      <c r="Y33" s="265">
        <v>550</v>
      </c>
      <c r="Z33" s="417"/>
      <c r="AA33" s="45"/>
      <c r="AB33" s="45"/>
      <c r="AC33" s="45"/>
      <c r="AD33" s="44"/>
      <c r="AE33" s="44"/>
      <c r="AF33" s="44"/>
      <c r="AG33" s="44"/>
      <c r="AH33" s="44"/>
      <c r="AI33" s="44"/>
      <c r="AJ33" s="44"/>
      <c r="AK33" s="44"/>
    </row>
    <row r="34" spans="1:37" ht="14.25">
      <c r="A34" s="188">
        <v>19</v>
      </c>
      <c r="B34" s="264">
        <v>48</v>
      </c>
      <c r="C34" s="304">
        <v>24</v>
      </c>
      <c r="D34" s="285">
        <v>36</v>
      </c>
      <c r="E34" s="304">
        <v>-11</v>
      </c>
      <c r="F34" s="304">
        <v>38</v>
      </c>
      <c r="G34" s="285">
        <v>29</v>
      </c>
      <c r="H34" s="285">
        <v>0</v>
      </c>
      <c r="I34" s="304">
        <v>0</v>
      </c>
      <c r="J34" s="304">
        <v>0</v>
      </c>
      <c r="K34" s="304">
        <v>0</v>
      </c>
      <c r="L34" s="264">
        <v>80</v>
      </c>
      <c r="M34" s="264">
        <v>30</v>
      </c>
      <c r="N34" s="304">
        <v>3019</v>
      </c>
      <c r="O34" s="304">
        <v>2983</v>
      </c>
      <c r="P34" s="304" t="s">
        <v>10</v>
      </c>
      <c r="Q34" s="304">
        <v>2</v>
      </c>
      <c r="R34" s="304">
        <v>13</v>
      </c>
      <c r="S34" s="304" t="s">
        <v>236</v>
      </c>
      <c r="T34" s="435">
        <v>1.7</v>
      </c>
      <c r="U34" s="265" t="s">
        <v>236</v>
      </c>
      <c r="V34" s="304">
        <v>1</v>
      </c>
      <c r="W34" s="304">
        <v>0</v>
      </c>
      <c r="X34" s="435">
        <v>45.5</v>
      </c>
      <c r="Y34" s="265">
        <v>600</v>
      </c>
      <c r="Z34" s="417"/>
      <c r="AA34" s="51"/>
      <c r="AB34" s="51"/>
      <c r="AC34" s="44"/>
      <c r="AD34" s="44"/>
      <c r="AE34" s="44"/>
      <c r="AF34" s="44"/>
      <c r="AG34" s="44"/>
      <c r="AH34" s="44"/>
      <c r="AI34" s="44"/>
      <c r="AJ34" s="44"/>
      <c r="AK34" s="44"/>
    </row>
    <row r="35" spans="1:37" ht="14.25">
      <c r="A35" s="188">
        <v>20</v>
      </c>
      <c r="B35" s="264">
        <v>59</v>
      </c>
      <c r="C35" s="437">
        <v>33</v>
      </c>
      <c r="D35" s="285">
        <v>46</v>
      </c>
      <c r="E35" s="304">
        <v>-1</v>
      </c>
      <c r="F35" s="304">
        <v>52</v>
      </c>
      <c r="G35" s="285">
        <v>19</v>
      </c>
      <c r="H35" s="285">
        <v>0</v>
      </c>
      <c r="I35" s="304">
        <v>0</v>
      </c>
      <c r="J35" s="304">
        <v>0</v>
      </c>
      <c r="K35" s="304">
        <v>0</v>
      </c>
      <c r="L35" s="264">
        <v>57</v>
      </c>
      <c r="M35" s="264">
        <v>37</v>
      </c>
      <c r="N35" s="304">
        <v>2985</v>
      </c>
      <c r="O35" s="304">
        <v>2956</v>
      </c>
      <c r="P35" s="264">
        <v>1</v>
      </c>
      <c r="Q35" s="264" t="s">
        <v>10</v>
      </c>
      <c r="R35" s="304">
        <v>10</v>
      </c>
      <c r="S35" s="304" t="s">
        <v>75</v>
      </c>
      <c r="T35" s="304">
        <v>1.9</v>
      </c>
      <c r="U35" s="265" t="s">
        <v>237</v>
      </c>
      <c r="V35" s="304">
        <v>0</v>
      </c>
      <c r="W35" s="304">
        <v>5</v>
      </c>
      <c r="X35" s="435">
        <v>47.7</v>
      </c>
      <c r="Y35" s="265">
        <v>640</v>
      </c>
      <c r="Z35" s="417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</row>
    <row r="36" spans="1:37" ht="14.25">
      <c r="A36" s="188">
        <v>21</v>
      </c>
      <c r="B36" s="264">
        <v>67</v>
      </c>
      <c r="C36" s="304">
        <v>47</v>
      </c>
      <c r="D36" s="285">
        <v>57</v>
      </c>
      <c r="E36" s="304">
        <v>11</v>
      </c>
      <c r="F36" s="304">
        <v>50</v>
      </c>
      <c r="G36" s="285">
        <v>8</v>
      </c>
      <c r="H36" s="285">
        <v>0</v>
      </c>
      <c r="I36" s="320">
        <v>0</v>
      </c>
      <c r="J36" s="265">
        <v>0</v>
      </c>
      <c r="K36" s="304">
        <v>0</v>
      </c>
      <c r="L36" s="264">
        <v>68</v>
      </c>
      <c r="M36" s="264">
        <v>36</v>
      </c>
      <c r="N36" s="304">
        <v>2962</v>
      </c>
      <c r="O36" s="304">
        <v>2944</v>
      </c>
      <c r="P36" s="304">
        <v>3</v>
      </c>
      <c r="Q36" s="304" t="s">
        <v>10</v>
      </c>
      <c r="R36" s="304">
        <v>14</v>
      </c>
      <c r="S36" s="304" t="s">
        <v>236</v>
      </c>
      <c r="T36" s="435">
        <v>2.5</v>
      </c>
      <c r="U36" s="265" t="s">
        <v>236</v>
      </c>
      <c r="V36" s="304">
        <v>0</v>
      </c>
      <c r="W36" s="304">
        <v>2</v>
      </c>
      <c r="X36" s="435">
        <v>52</v>
      </c>
      <c r="Y36" s="265">
        <v>560</v>
      </c>
      <c r="Z36" s="417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</row>
    <row r="37" spans="1:37" ht="14.25">
      <c r="A37" s="188">
        <v>22</v>
      </c>
      <c r="B37" s="264">
        <v>76</v>
      </c>
      <c r="C37" s="304">
        <v>45</v>
      </c>
      <c r="D37" s="285">
        <v>61</v>
      </c>
      <c r="E37" s="304">
        <v>15</v>
      </c>
      <c r="F37" s="304">
        <v>69</v>
      </c>
      <c r="G37" s="285">
        <v>4</v>
      </c>
      <c r="H37" s="285">
        <v>0</v>
      </c>
      <c r="I37" s="304">
        <v>0</v>
      </c>
      <c r="J37" s="304">
        <v>0</v>
      </c>
      <c r="K37" s="304">
        <v>0</v>
      </c>
      <c r="L37" s="264">
        <v>75</v>
      </c>
      <c r="M37" s="264">
        <v>35</v>
      </c>
      <c r="N37" s="320">
        <v>2960</v>
      </c>
      <c r="O37" s="304">
        <v>2948</v>
      </c>
      <c r="P37" s="304">
        <v>6</v>
      </c>
      <c r="Q37" s="304">
        <v>1</v>
      </c>
      <c r="R37" s="304">
        <v>15</v>
      </c>
      <c r="S37" s="304" t="s">
        <v>238</v>
      </c>
      <c r="T37" s="304">
        <v>3.8</v>
      </c>
      <c r="U37" s="265" t="s">
        <v>238</v>
      </c>
      <c r="V37" s="304">
        <v>2</v>
      </c>
      <c r="W37" s="304">
        <v>1</v>
      </c>
      <c r="X37" s="435">
        <v>53.8</v>
      </c>
      <c r="Y37" s="265">
        <v>580</v>
      </c>
      <c r="Z37" s="417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</row>
    <row r="38" spans="1:37" ht="14.25">
      <c r="A38" s="188">
        <v>23</v>
      </c>
      <c r="B38" s="264">
        <v>77</v>
      </c>
      <c r="C38" s="304">
        <v>61</v>
      </c>
      <c r="D38" s="285">
        <v>69</v>
      </c>
      <c r="E38" s="304">
        <v>23</v>
      </c>
      <c r="F38" s="304">
        <v>69</v>
      </c>
      <c r="G38" s="285">
        <v>0</v>
      </c>
      <c r="H38" s="285">
        <v>4</v>
      </c>
      <c r="I38" s="320">
        <v>0</v>
      </c>
      <c r="J38" s="320">
        <v>0</v>
      </c>
      <c r="K38" s="304">
        <v>0</v>
      </c>
      <c r="L38" s="264">
        <v>75</v>
      </c>
      <c r="M38" s="264">
        <v>50</v>
      </c>
      <c r="N38" s="304">
        <v>2963</v>
      </c>
      <c r="O38" s="304">
        <v>2945</v>
      </c>
      <c r="P38" s="264">
        <v>10</v>
      </c>
      <c r="Q38" s="304">
        <v>7</v>
      </c>
      <c r="R38" s="304">
        <v>27</v>
      </c>
      <c r="S38" s="304" t="s">
        <v>238</v>
      </c>
      <c r="T38" s="435">
        <v>7.6</v>
      </c>
      <c r="U38" s="265" t="s">
        <v>238</v>
      </c>
      <c r="V38" s="304">
        <v>3</v>
      </c>
      <c r="W38" s="304">
        <v>9</v>
      </c>
      <c r="X38" s="435">
        <v>59.5</v>
      </c>
      <c r="Y38" s="265">
        <v>480</v>
      </c>
      <c r="Z38" s="417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</row>
    <row r="39" spans="1:37" ht="14.25">
      <c r="A39" s="188">
        <v>24</v>
      </c>
      <c r="B39" s="264">
        <v>70</v>
      </c>
      <c r="C39" s="438">
        <v>44</v>
      </c>
      <c r="D39" s="285">
        <v>57</v>
      </c>
      <c r="E39" s="304">
        <v>11</v>
      </c>
      <c r="F39" s="304">
        <v>46</v>
      </c>
      <c r="G39" s="285">
        <v>8</v>
      </c>
      <c r="H39" s="285">
        <v>0</v>
      </c>
      <c r="I39" s="436">
        <v>0.18</v>
      </c>
      <c r="J39" s="304">
        <v>0</v>
      </c>
      <c r="K39" s="304">
        <v>0</v>
      </c>
      <c r="L39" s="264">
        <v>94</v>
      </c>
      <c r="M39" s="264">
        <v>64</v>
      </c>
      <c r="N39" s="304">
        <v>2967</v>
      </c>
      <c r="O39" s="304">
        <v>2946</v>
      </c>
      <c r="P39" s="264">
        <v>11</v>
      </c>
      <c r="Q39" s="304">
        <v>1</v>
      </c>
      <c r="R39" s="304">
        <v>27</v>
      </c>
      <c r="S39" s="304" t="s">
        <v>110</v>
      </c>
      <c r="T39" s="435">
        <v>5.8</v>
      </c>
      <c r="U39" s="265" t="s">
        <v>241</v>
      </c>
      <c r="V39" s="304">
        <v>10</v>
      </c>
      <c r="W39" s="304">
        <v>10</v>
      </c>
      <c r="X39" s="435">
        <v>59.7</v>
      </c>
      <c r="Y39" s="265">
        <v>60</v>
      </c>
      <c r="Z39" s="417" t="s">
        <v>425</v>
      </c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</row>
    <row r="40" spans="1:37" ht="14.25">
      <c r="A40" s="188">
        <v>25</v>
      </c>
      <c r="B40" s="264">
        <v>48</v>
      </c>
      <c r="C40" s="304">
        <v>35</v>
      </c>
      <c r="D40" s="285">
        <v>42</v>
      </c>
      <c r="E40" s="304">
        <v>-4</v>
      </c>
      <c r="F40" s="304">
        <v>35</v>
      </c>
      <c r="G40" s="285">
        <v>23</v>
      </c>
      <c r="H40" s="285">
        <v>0</v>
      </c>
      <c r="I40" s="304">
        <v>0</v>
      </c>
      <c r="J40" s="304">
        <v>0</v>
      </c>
      <c r="K40" s="304">
        <v>0</v>
      </c>
      <c r="L40" s="264">
        <v>93</v>
      </c>
      <c r="M40" s="264">
        <v>63</v>
      </c>
      <c r="N40" s="304">
        <v>2987</v>
      </c>
      <c r="O40" s="304">
        <v>2964</v>
      </c>
      <c r="P40" s="304">
        <v>3</v>
      </c>
      <c r="Q40" s="304">
        <v>5</v>
      </c>
      <c r="R40" s="304">
        <v>16</v>
      </c>
      <c r="S40" s="304" t="s">
        <v>237</v>
      </c>
      <c r="T40" s="435">
        <v>2.8</v>
      </c>
      <c r="U40" s="304" t="s">
        <v>240</v>
      </c>
      <c r="V40" s="304">
        <v>10</v>
      </c>
      <c r="W40" s="304">
        <v>6</v>
      </c>
      <c r="X40" s="435">
        <v>52.9</v>
      </c>
      <c r="Y40" s="428">
        <v>430</v>
      </c>
      <c r="Z40" s="417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</row>
    <row r="41" spans="1:37" ht="14.25">
      <c r="A41" s="188">
        <v>26</v>
      </c>
      <c r="B41" s="264">
        <v>51</v>
      </c>
      <c r="C41" s="304">
        <v>34</v>
      </c>
      <c r="D41" s="285">
        <v>43</v>
      </c>
      <c r="E41" s="304">
        <v>-3</v>
      </c>
      <c r="F41" s="304">
        <v>42</v>
      </c>
      <c r="G41" s="285">
        <v>22</v>
      </c>
      <c r="H41" s="285">
        <v>0</v>
      </c>
      <c r="I41" s="320">
        <v>0</v>
      </c>
      <c r="J41" s="304">
        <v>0</v>
      </c>
      <c r="K41" s="304">
        <v>0</v>
      </c>
      <c r="L41" s="264">
        <v>90</v>
      </c>
      <c r="M41" s="264">
        <v>52</v>
      </c>
      <c r="N41" s="304">
        <v>3009</v>
      </c>
      <c r="O41" s="304">
        <v>2987</v>
      </c>
      <c r="P41" s="304">
        <v>4</v>
      </c>
      <c r="Q41" s="304" t="s">
        <v>10</v>
      </c>
      <c r="R41" s="304">
        <v>12</v>
      </c>
      <c r="S41" s="304" t="s">
        <v>75</v>
      </c>
      <c r="T41" s="435">
        <v>2.7</v>
      </c>
      <c r="U41" s="304" t="s">
        <v>75</v>
      </c>
      <c r="V41" s="304">
        <v>0</v>
      </c>
      <c r="W41" s="264">
        <v>1</v>
      </c>
      <c r="X41" s="429">
        <v>53.4</v>
      </c>
      <c r="Y41" s="265">
        <v>610</v>
      </c>
      <c r="Z41" s="417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</row>
    <row r="42" spans="1:37" ht="14.25">
      <c r="A42" s="188">
        <v>27</v>
      </c>
      <c r="B42" s="264">
        <v>55</v>
      </c>
      <c r="C42" s="304">
        <v>39</v>
      </c>
      <c r="D42" s="285">
        <v>47</v>
      </c>
      <c r="E42" s="304">
        <v>2</v>
      </c>
      <c r="F42" s="304">
        <v>50</v>
      </c>
      <c r="G42" s="285">
        <v>18</v>
      </c>
      <c r="H42" s="285">
        <v>0</v>
      </c>
      <c r="I42" s="265" t="s">
        <v>18</v>
      </c>
      <c r="J42" s="304">
        <v>0</v>
      </c>
      <c r="K42" s="320">
        <v>0</v>
      </c>
      <c r="L42" s="264">
        <v>86</v>
      </c>
      <c r="M42" s="264">
        <v>55</v>
      </c>
      <c r="N42" s="304">
        <v>3026</v>
      </c>
      <c r="O42" s="304">
        <v>3008</v>
      </c>
      <c r="P42" s="304">
        <v>2</v>
      </c>
      <c r="Q42" s="304">
        <v>2</v>
      </c>
      <c r="R42" s="304">
        <v>14</v>
      </c>
      <c r="S42" s="304" t="s">
        <v>110</v>
      </c>
      <c r="T42" s="304">
        <v>3.2</v>
      </c>
      <c r="U42" s="265" t="s">
        <v>238</v>
      </c>
      <c r="V42" s="304">
        <v>10</v>
      </c>
      <c r="W42" s="304">
        <v>10</v>
      </c>
      <c r="X42" s="435">
        <v>53.2</v>
      </c>
      <c r="Y42" s="428">
        <v>320</v>
      </c>
      <c r="Z42" s="417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</row>
    <row r="43" spans="1:37" ht="14.25">
      <c r="A43" s="188">
        <v>28</v>
      </c>
      <c r="B43" s="264">
        <v>62</v>
      </c>
      <c r="C43" s="304">
        <v>45</v>
      </c>
      <c r="D43" s="285">
        <v>54</v>
      </c>
      <c r="E43" s="304">
        <v>11</v>
      </c>
      <c r="F43" s="304">
        <v>51</v>
      </c>
      <c r="G43" s="285">
        <v>11</v>
      </c>
      <c r="H43" s="285">
        <v>0</v>
      </c>
      <c r="I43" s="320">
        <v>0</v>
      </c>
      <c r="J43" s="304">
        <v>0</v>
      </c>
      <c r="K43" s="304">
        <v>0</v>
      </c>
      <c r="L43" s="264">
        <v>78</v>
      </c>
      <c r="M43" s="264">
        <v>42</v>
      </c>
      <c r="N43" s="304">
        <v>3030</v>
      </c>
      <c r="O43" s="304">
        <v>3022</v>
      </c>
      <c r="P43" s="304">
        <v>3</v>
      </c>
      <c r="Q43" s="304">
        <v>3</v>
      </c>
      <c r="R43" s="304">
        <v>12</v>
      </c>
      <c r="S43" s="304" t="s">
        <v>241</v>
      </c>
      <c r="T43" s="435">
        <v>4.1</v>
      </c>
      <c r="U43" s="304" t="s">
        <v>241</v>
      </c>
      <c r="V43" s="264">
        <v>3</v>
      </c>
      <c r="W43" s="264">
        <v>0</v>
      </c>
      <c r="X43" s="429">
        <v>55</v>
      </c>
      <c r="Y43" s="265">
        <v>480</v>
      </c>
      <c r="Z43" s="417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</row>
    <row r="44" spans="1:37" ht="14.25">
      <c r="A44" s="188">
        <v>29</v>
      </c>
      <c r="B44" s="304">
        <v>68</v>
      </c>
      <c r="C44" s="304">
        <v>46</v>
      </c>
      <c r="D44" s="285">
        <v>57</v>
      </c>
      <c r="E44" s="304">
        <v>13</v>
      </c>
      <c r="F44" s="304">
        <v>54</v>
      </c>
      <c r="G44" s="285">
        <v>8</v>
      </c>
      <c r="H44" s="285">
        <v>0</v>
      </c>
      <c r="I44" s="290">
        <v>0</v>
      </c>
      <c r="J44" s="304">
        <v>0</v>
      </c>
      <c r="K44" s="304">
        <v>0</v>
      </c>
      <c r="L44" s="264">
        <v>74</v>
      </c>
      <c r="M44" s="264">
        <v>42</v>
      </c>
      <c r="N44" s="304">
        <v>3023</v>
      </c>
      <c r="O44" s="304">
        <v>3004</v>
      </c>
      <c r="P44" s="304">
        <v>6</v>
      </c>
      <c r="Q44" s="304">
        <v>5</v>
      </c>
      <c r="R44" s="304">
        <v>15</v>
      </c>
      <c r="S44" s="304" t="s">
        <v>240</v>
      </c>
      <c r="T44" s="435">
        <v>4.4</v>
      </c>
      <c r="U44" s="320" t="s">
        <v>241</v>
      </c>
      <c r="V44" s="304">
        <v>1</v>
      </c>
      <c r="W44" s="304">
        <v>0</v>
      </c>
      <c r="X44" s="435">
        <v>55.6</v>
      </c>
      <c r="Y44" s="265">
        <v>470</v>
      </c>
      <c r="Z44" s="417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</row>
    <row r="45" spans="1:37" ht="14.25">
      <c r="A45" s="188">
        <v>30</v>
      </c>
      <c r="B45" s="264">
        <v>65</v>
      </c>
      <c r="C45" s="304">
        <v>43</v>
      </c>
      <c r="D45" s="285">
        <v>54</v>
      </c>
      <c r="E45" s="304">
        <v>9</v>
      </c>
      <c r="F45" s="304">
        <v>45</v>
      </c>
      <c r="G45" s="285">
        <v>11</v>
      </c>
      <c r="H45" s="285">
        <v>0</v>
      </c>
      <c r="I45" s="320">
        <v>0</v>
      </c>
      <c r="J45" s="320">
        <v>0</v>
      </c>
      <c r="K45" s="304">
        <v>0</v>
      </c>
      <c r="L45" s="264">
        <v>79</v>
      </c>
      <c r="M45" s="264">
        <v>46</v>
      </c>
      <c r="N45" s="304">
        <v>3005</v>
      </c>
      <c r="O45" s="304">
        <v>2987</v>
      </c>
      <c r="P45" s="304" t="s">
        <v>10</v>
      </c>
      <c r="Q45" s="304">
        <v>1</v>
      </c>
      <c r="R45" s="304">
        <v>10</v>
      </c>
      <c r="S45" s="304" t="s">
        <v>241</v>
      </c>
      <c r="T45" s="435">
        <v>1.8</v>
      </c>
      <c r="U45" s="320" t="s">
        <v>241</v>
      </c>
      <c r="V45" s="304">
        <v>0</v>
      </c>
      <c r="W45" s="304">
        <v>0</v>
      </c>
      <c r="X45" s="435">
        <v>56.1</v>
      </c>
      <c r="Y45" s="428">
        <v>480</v>
      </c>
      <c r="Z45" s="417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</row>
    <row r="46" spans="1:37" ht="15" thickBot="1">
      <c r="A46" s="188">
        <v>31</v>
      </c>
      <c r="B46" s="207">
        <v>65</v>
      </c>
      <c r="C46" s="446">
        <v>36</v>
      </c>
      <c r="D46" s="447">
        <v>51</v>
      </c>
      <c r="E46" s="446">
        <v>8</v>
      </c>
      <c r="F46" s="446">
        <v>54</v>
      </c>
      <c r="G46" s="447">
        <v>14</v>
      </c>
      <c r="H46" s="447">
        <v>0</v>
      </c>
      <c r="I46" s="447">
        <v>0</v>
      </c>
      <c r="J46" s="446">
        <v>0</v>
      </c>
      <c r="K46" s="446">
        <v>0</v>
      </c>
      <c r="L46" s="446">
        <v>94</v>
      </c>
      <c r="M46" s="446">
        <v>26</v>
      </c>
      <c r="N46" s="446">
        <v>2988</v>
      </c>
      <c r="O46" s="446">
        <v>2979</v>
      </c>
      <c r="P46" s="446" t="s">
        <v>10</v>
      </c>
      <c r="Q46" s="446" t="s">
        <v>10</v>
      </c>
      <c r="R46" s="446">
        <v>10</v>
      </c>
      <c r="S46" s="446" t="s">
        <v>465</v>
      </c>
      <c r="T46" s="448">
        <v>1.7</v>
      </c>
      <c r="U46" s="447" t="s">
        <v>463</v>
      </c>
      <c r="V46" s="446">
        <v>0</v>
      </c>
      <c r="W46" s="447">
        <v>2</v>
      </c>
      <c r="X46" s="448">
        <v>56.5</v>
      </c>
      <c r="Y46" s="480">
        <v>500</v>
      </c>
      <c r="Z46" s="481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</row>
    <row r="47" spans="1:37" ht="14.25">
      <c r="A47" s="213"/>
      <c r="B47" s="418">
        <f>SUM(B16:B46)</f>
        <v>1898</v>
      </c>
      <c r="C47" s="419">
        <f>SUM(C16:C46)</f>
        <v>1293</v>
      </c>
      <c r="D47" s="420"/>
      <c r="E47" s="419">
        <f>SUM(E16:E46)</f>
        <v>89</v>
      </c>
      <c r="F47" s="418"/>
      <c r="G47" s="421">
        <f>SUM(G16:G46)</f>
        <v>425</v>
      </c>
      <c r="H47" s="421">
        <f>SUM(H16:H46)</f>
        <v>10</v>
      </c>
      <c r="I47" s="422">
        <f>SUM(I16:I46)</f>
        <v>0.55</v>
      </c>
      <c r="J47" s="418">
        <f>SUM(J16:J46)</f>
        <v>1.2</v>
      </c>
      <c r="K47" s="418"/>
      <c r="L47" s="279"/>
      <c r="M47" s="418"/>
      <c r="N47" s="418"/>
      <c r="O47" s="418"/>
      <c r="P47" s="418"/>
      <c r="Q47" s="418"/>
      <c r="R47" s="418">
        <f>MAX(R16:R46)</f>
        <v>27</v>
      </c>
      <c r="S47" s="418" t="s">
        <v>238</v>
      </c>
      <c r="T47" s="418"/>
      <c r="U47" s="423"/>
      <c r="V47" s="418">
        <f>SUM(V16:V46)</f>
        <v>162</v>
      </c>
      <c r="W47" s="418">
        <f>SUM(W16:W46)</f>
        <v>177</v>
      </c>
      <c r="X47" s="423"/>
      <c r="Y47" s="423"/>
      <c r="Z47" s="319" t="s">
        <v>11</v>
      </c>
      <c r="AA47" s="52"/>
      <c r="AB47" s="44"/>
      <c r="AC47" s="44"/>
      <c r="AD47" s="44"/>
      <c r="AE47" s="44"/>
      <c r="AF47" s="44"/>
      <c r="AG47" s="44"/>
      <c r="AH47" s="44"/>
      <c r="AI47" s="44"/>
      <c r="AJ47" s="44"/>
      <c r="AK47" s="44"/>
    </row>
    <row r="48" spans="1:37" ht="14.25">
      <c r="A48" s="224"/>
      <c r="B48" s="423">
        <f>AVERAGE(B16:B46)</f>
        <v>61.225806451612904</v>
      </c>
      <c r="C48" s="423">
        <v>41.7</v>
      </c>
      <c r="D48" s="279"/>
      <c r="E48" s="279"/>
      <c r="F48" s="423">
        <f>AVERAGE(F16:F46)</f>
        <v>49.61290322580645</v>
      </c>
      <c r="G48" s="279"/>
      <c r="H48" s="279"/>
      <c r="I48" s="279"/>
      <c r="J48" s="279"/>
      <c r="K48" s="279"/>
      <c r="L48" s="423">
        <f aca="true" t="shared" si="0" ref="L48:Q48">AVERAGE(L16:L46)</f>
        <v>83.06451612903226</v>
      </c>
      <c r="M48" s="423">
        <f t="shared" si="0"/>
        <v>46.41935483870968</v>
      </c>
      <c r="N48" s="424">
        <f t="shared" si="0"/>
        <v>3005.0967741935483</v>
      </c>
      <c r="O48" s="424">
        <f t="shared" si="0"/>
        <v>2985.3225806451615</v>
      </c>
      <c r="P48" s="423">
        <f t="shared" si="0"/>
        <v>3.0714285714285716</v>
      </c>
      <c r="Q48" s="423">
        <f t="shared" si="0"/>
        <v>2.925925925925926</v>
      </c>
      <c r="R48" s="425"/>
      <c r="S48" s="279"/>
      <c r="T48" s="423">
        <v>3.4</v>
      </c>
      <c r="U48" s="423" t="s">
        <v>238</v>
      </c>
      <c r="V48" s="423">
        <f>AVERAGE(V16:V46)</f>
        <v>5.225806451612903</v>
      </c>
      <c r="W48" s="423">
        <v>5.7</v>
      </c>
      <c r="X48" s="423">
        <v>56.3</v>
      </c>
      <c r="Y48" s="418">
        <v>560</v>
      </c>
      <c r="Z48" s="450" t="s">
        <v>60</v>
      </c>
      <c r="AA48" s="52"/>
      <c r="AB48" s="44"/>
      <c r="AC48" s="44"/>
      <c r="AD48" s="44"/>
      <c r="AE48" s="44"/>
      <c r="AF48" s="44"/>
      <c r="AG48" s="44"/>
      <c r="AH48" s="44"/>
      <c r="AI48" s="44"/>
      <c r="AJ48" s="44"/>
      <c r="AK48" s="44"/>
    </row>
    <row r="49" spans="2:37" ht="12.75" customHeight="1">
      <c r="B49" s="18" t="s">
        <v>61</v>
      </c>
      <c r="C49" s="16"/>
      <c r="D49" s="16"/>
      <c r="E49" s="16"/>
      <c r="F49" s="16"/>
      <c r="G49" s="16"/>
      <c r="H49" s="16"/>
      <c r="K49" s="18" t="s">
        <v>64</v>
      </c>
      <c r="L49" s="18"/>
      <c r="M49" s="18"/>
      <c r="N49" s="18"/>
      <c r="O49" s="18"/>
      <c r="P49" s="18"/>
      <c r="Q49" s="18"/>
      <c r="T49" s="18" t="s">
        <v>68</v>
      </c>
      <c r="U49" s="16"/>
      <c r="V49" s="16"/>
      <c r="W49" s="16"/>
      <c r="X49" s="16"/>
      <c r="Y49" s="16"/>
      <c r="Z49" s="47"/>
      <c r="AB49" s="44"/>
      <c r="AC49" s="44"/>
      <c r="AD49" s="44"/>
      <c r="AE49" s="44"/>
      <c r="AF49" s="44"/>
      <c r="AG49" s="44"/>
      <c r="AH49" s="44"/>
      <c r="AI49" s="44"/>
      <c r="AJ49" s="44"/>
      <c r="AK49" s="44"/>
    </row>
    <row r="50" spans="2:37" ht="12.75" customHeight="1">
      <c r="B50" s="16" t="s">
        <v>89</v>
      </c>
      <c r="C50" s="16"/>
      <c r="D50" s="16"/>
      <c r="E50" s="251">
        <v>51.5</v>
      </c>
      <c r="F50" s="136"/>
      <c r="G50" s="27"/>
      <c r="H50" s="16"/>
      <c r="I50" s="76"/>
      <c r="K50" s="16" t="s">
        <v>92</v>
      </c>
      <c r="L50" s="16"/>
      <c r="M50" s="197">
        <v>425</v>
      </c>
      <c r="N50" s="309"/>
      <c r="P50" s="16"/>
      <c r="Q50" s="16"/>
      <c r="T50" s="16" t="s">
        <v>93</v>
      </c>
      <c r="W50" s="245">
        <v>0.55</v>
      </c>
      <c r="X50" s="310"/>
      <c r="Z50" s="131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2:37" ht="12.75" customHeight="1">
      <c r="B51" s="16" t="s">
        <v>128</v>
      </c>
      <c r="C51" s="16"/>
      <c r="D51" s="16"/>
      <c r="E51" s="16"/>
      <c r="F51" s="197">
        <v>2.8</v>
      </c>
      <c r="G51" s="127"/>
      <c r="H51" s="27"/>
      <c r="I51" s="57"/>
      <c r="K51" s="16" t="s">
        <v>158</v>
      </c>
      <c r="L51" s="16"/>
      <c r="M51" s="16"/>
      <c r="N51" s="197">
        <v>-79</v>
      </c>
      <c r="O51" s="127"/>
      <c r="P51" s="76"/>
      <c r="Q51" s="32"/>
      <c r="T51" s="16" t="s">
        <v>504</v>
      </c>
      <c r="X51" s="245">
        <v>-2.1</v>
      </c>
      <c r="Y51" s="127"/>
      <c r="Z51" s="132"/>
      <c r="AC51" s="44"/>
      <c r="AD51" s="44"/>
      <c r="AE51" s="44"/>
      <c r="AF51" s="44"/>
      <c r="AG51" s="44"/>
      <c r="AH51" s="44"/>
      <c r="AI51" s="44"/>
      <c r="AJ51" s="44"/>
      <c r="AK51" s="44"/>
    </row>
    <row r="52" spans="2:37" ht="12.75" customHeight="1">
      <c r="B52" s="16" t="s">
        <v>90</v>
      </c>
      <c r="C52" s="16"/>
      <c r="D52" s="16"/>
      <c r="E52" s="197">
        <v>2.9</v>
      </c>
      <c r="F52" s="127"/>
      <c r="G52" s="16"/>
      <c r="K52" s="16" t="s">
        <v>527</v>
      </c>
      <c r="L52" s="16"/>
      <c r="M52" s="16"/>
      <c r="N52" s="16"/>
      <c r="O52" s="197"/>
      <c r="P52" s="138"/>
      <c r="Q52" s="26"/>
      <c r="R52" s="30"/>
      <c r="T52" s="16" t="s">
        <v>105</v>
      </c>
      <c r="X52" s="310">
        <v>22.41</v>
      </c>
      <c r="Y52" s="133"/>
      <c r="Z52" s="134"/>
      <c r="AC52" s="44"/>
      <c r="AD52" s="44"/>
      <c r="AE52" s="44"/>
      <c r="AF52" s="44"/>
      <c r="AG52" s="44"/>
      <c r="AH52" s="44"/>
      <c r="AI52" s="44"/>
      <c r="AJ52" s="44"/>
      <c r="AK52" s="44"/>
    </row>
    <row r="53" spans="2:37" ht="12.75" customHeight="1">
      <c r="B53" s="16" t="s">
        <v>62</v>
      </c>
      <c r="C53" s="16"/>
      <c r="D53" s="16"/>
      <c r="E53" s="243">
        <v>49.9</v>
      </c>
      <c r="G53" s="136"/>
      <c r="H53" s="34"/>
      <c r="I53" s="58"/>
      <c r="K53" s="16" t="s">
        <v>509</v>
      </c>
      <c r="L53" s="16"/>
      <c r="M53" s="16"/>
      <c r="N53" s="197">
        <v>-193</v>
      </c>
      <c r="O53" s="127"/>
      <c r="P53" s="76"/>
      <c r="Q53" s="30"/>
      <c r="T53" s="16" t="s">
        <v>505</v>
      </c>
      <c r="X53" s="284">
        <v>-7.23</v>
      </c>
      <c r="Y53" s="127"/>
      <c r="Z53" s="135"/>
      <c r="AC53" s="44"/>
      <c r="AD53" s="44"/>
      <c r="AE53" s="44"/>
      <c r="AF53" s="44"/>
      <c r="AG53" s="44"/>
      <c r="AH53" s="44"/>
      <c r="AI53" s="44"/>
      <c r="AJ53" s="44"/>
      <c r="AK53" s="44"/>
    </row>
    <row r="54" spans="2:37" ht="12.75" customHeight="1">
      <c r="B54" s="16" t="s">
        <v>128</v>
      </c>
      <c r="C54" s="16"/>
      <c r="D54" s="16"/>
      <c r="E54" s="16"/>
      <c r="F54" s="197">
        <v>1.2</v>
      </c>
      <c r="G54" s="127"/>
      <c r="H54" s="16"/>
      <c r="I54" s="57"/>
      <c r="T54" s="16" t="s">
        <v>94</v>
      </c>
      <c r="X54" s="290">
        <v>0.18</v>
      </c>
      <c r="Y54" s="243" t="s">
        <v>529</v>
      </c>
      <c r="Z54" s="243"/>
      <c r="AC54" s="44"/>
      <c r="AD54" s="44"/>
      <c r="AE54" s="44"/>
      <c r="AF54" s="44"/>
      <c r="AG54" s="44"/>
      <c r="AH54" s="44"/>
      <c r="AI54" s="44"/>
      <c r="AJ54" s="44"/>
      <c r="AK54" s="44"/>
    </row>
    <row r="55" spans="2:37" ht="12.75" customHeight="1">
      <c r="B55" s="16" t="s">
        <v>78</v>
      </c>
      <c r="C55" s="16"/>
      <c r="D55" s="356">
        <f>MAX(B16:B46)</f>
        <v>80</v>
      </c>
      <c r="E55" s="16" t="s">
        <v>115</v>
      </c>
      <c r="F55" s="248" t="s">
        <v>255</v>
      </c>
      <c r="G55" s="20"/>
      <c r="H55" s="28"/>
      <c r="K55" s="18" t="s">
        <v>65</v>
      </c>
      <c r="L55" s="18"/>
      <c r="M55" s="18"/>
      <c r="N55" s="18"/>
      <c r="O55" s="18"/>
      <c r="T55" s="16" t="s">
        <v>169</v>
      </c>
      <c r="X55" s="197">
        <v>1.2</v>
      </c>
      <c r="Y55" s="127"/>
      <c r="AC55" s="44"/>
      <c r="AD55" s="44"/>
      <c r="AE55" s="44"/>
      <c r="AF55" s="44"/>
      <c r="AG55" s="44"/>
      <c r="AH55" s="44"/>
      <c r="AI55" s="44"/>
      <c r="AJ55" s="44"/>
      <c r="AK55" s="44"/>
    </row>
    <row r="56" spans="2:37" ht="12.75" customHeight="1">
      <c r="B56" s="16" t="s">
        <v>79</v>
      </c>
      <c r="C56" s="16"/>
      <c r="D56" s="356">
        <f>MIN(C16:C46)</f>
        <v>23</v>
      </c>
      <c r="E56" s="16" t="s">
        <v>115</v>
      </c>
      <c r="F56" s="248" t="s">
        <v>329</v>
      </c>
      <c r="G56" s="20"/>
      <c r="H56" s="28"/>
      <c r="K56" s="16" t="s">
        <v>92</v>
      </c>
      <c r="M56" s="197">
        <v>10</v>
      </c>
      <c r="N56" s="290"/>
      <c r="O56" s="76"/>
      <c r="T56" s="16" t="s">
        <v>505</v>
      </c>
      <c r="X56" s="197">
        <v>0.4</v>
      </c>
      <c r="Y56" s="127"/>
      <c r="Z56" s="80"/>
      <c r="AC56" s="44"/>
      <c r="AD56" s="44"/>
      <c r="AE56" s="44"/>
      <c r="AF56" s="44"/>
      <c r="AG56" s="44"/>
      <c r="AH56" s="44"/>
      <c r="AI56" s="44"/>
      <c r="AJ56" s="44"/>
      <c r="AK56" s="44"/>
    </row>
    <row r="57" spans="2:37" ht="12.75" customHeight="1">
      <c r="B57" s="16"/>
      <c r="C57" s="16" t="s">
        <v>63</v>
      </c>
      <c r="D57" s="16"/>
      <c r="E57" s="16"/>
      <c r="F57" s="16"/>
      <c r="G57" s="16"/>
      <c r="H57" s="16"/>
      <c r="K57" s="16" t="s">
        <v>508</v>
      </c>
      <c r="N57" s="197">
        <v>4</v>
      </c>
      <c r="O57" s="127"/>
      <c r="P57" s="76"/>
      <c r="T57" s="16" t="s">
        <v>124</v>
      </c>
      <c r="X57" s="197">
        <v>1.2</v>
      </c>
      <c r="Y57" s="127"/>
      <c r="AC57" s="44"/>
      <c r="AD57" s="44"/>
      <c r="AE57" s="44"/>
      <c r="AF57" s="44"/>
      <c r="AG57" s="44"/>
      <c r="AH57" s="44"/>
      <c r="AI57" s="44"/>
      <c r="AJ57" s="44"/>
      <c r="AK57" s="44"/>
    </row>
    <row r="58" spans="2:37" ht="12.75" customHeight="1">
      <c r="B58" s="16" t="s">
        <v>81</v>
      </c>
      <c r="C58" s="16"/>
      <c r="D58" s="16"/>
      <c r="E58" s="290">
        <f>COUNTIF(B16:B46,"&gt;=90")</f>
        <v>0</v>
      </c>
      <c r="H58" s="16"/>
      <c r="K58" s="16" t="s">
        <v>528</v>
      </c>
      <c r="O58" s="243"/>
      <c r="P58" s="127"/>
      <c r="Q58" s="26"/>
      <c r="R58" s="30"/>
      <c r="T58" s="16" t="s">
        <v>506</v>
      </c>
      <c r="X58" s="197">
        <v>0.4</v>
      </c>
      <c r="Y58" s="127"/>
      <c r="Z58" s="80"/>
      <c r="AC58" s="44"/>
      <c r="AD58" s="44"/>
      <c r="AE58" s="44"/>
      <c r="AF58" s="44"/>
      <c r="AG58" s="44"/>
      <c r="AH58" s="44"/>
      <c r="AI58" s="44"/>
      <c r="AJ58" s="44"/>
      <c r="AK58" s="44"/>
    </row>
    <row r="59" spans="2:37" ht="12.75" customHeight="1">
      <c r="B59" s="16" t="s">
        <v>80</v>
      </c>
      <c r="C59" s="16"/>
      <c r="D59" s="16"/>
      <c r="E59" s="290">
        <f>COUNTIF(B16:B46,"&lt;=32")</f>
        <v>0</v>
      </c>
      <c r="H59" s="16"/>
      <c r="K59" s="16" t="s">
        <v>88</v>
      </c>
      <c r="N59" s="197">
        <v>70</v>
      </c>
      <c r="O59" s="290"/>
      <c r="P59" s="76"/>
      <c r="T59" s="16" t="s">
        <v>144</v>
      </c>
      <c r="X59" s="290">
        <v>1.2</v>
      </c>
      <c r="Y59" s="21" t="s">
        <v>526</v>
      </c>
      <c r="AC59" s="44"/>
      <c r="AD59" s="44"/>
      <c r="AE59" s="44"/>
      <c r="AF59" s="44"/>
      <c r="AG59" s="44"/>
      <c r="AH59" s="44"/>
      <c r="AI59" s="44"/>
      <c r="AJ59" s="44"/>
      <c r="AK59" s="44"/>
    </row>
    <row r="60" spans="2:37" ht="12.75" customHeight="1">
      <c r="B60" s="16" t="s">
        <v>82</v>
      </c>
      <c r="C60" s="16"/>
      <c r="D60" s="16"/>
      <c r="E60" s="290">
        <f>COUNTIF(C16:C46,"&lt;=32")</f>
        <v>4</v>
      </c>
      <c r="H60" s="16"/>
      <c r="T60" s="16" t="s">
        <v>287</v>
      </c>
      <c r="X60" s="309">
        <v>0</v>
      </c>
      <c r="Y60" s="139" t="s">
        <v>139</v>
      </c>
      <c r="AA60" s="139"/>
      <c r="AB60" s="139"/>
      <c r="AC60" s="44"/>
      <c r="AD60" s="44"/>
      <c r="AE60" s="44"/>
      <c r="AF60" s="44"/>
      <c r="AG60" s="44"/>
      <c r="AH60" s="44"/>
      <c r="AI60" s="44"/>
      <c r="AJ60" s="44"/>
      <c r="AK60" s="44"/>
    </row>
    <row r="61" spans="2:37" ht="12.75" customHeight="1">
      <c r="B61" s="16" t="s">
        <v>83</v>
      </c>
      <c r="C61" s="16"/>
      <c r="D61" s="16"/>
      <c r="E61" s="290">
        <f>COUNTIF(C16:C46,"&lt;=0")</f>
        <v>0</v>
      </c>
      <c r="H61" s="16"/>
      <c r="K61" s="18" t="s">
        <v>66</v>
      </c>
      <c r="L61" s="17"/>
      <c r="M61" s="17"/>
      <c r="N61" s="17"/>
      <c r="O61" s="17"/>
      <c r="T61" s="16" t="s">
        <v>95</v>
      </c>
      <c r="W61" s="286" t="s">
        <v>259</v>
      </c>
      <c r="Y61" s="116"/>
      <c r="Z61" s="139"/>
      <c r="AA61" s="139"/>
      <c r="AB61" s="139"/>
      <c r="AC61" s="44"/>
      <c r="AD61" s="44"/>
      <c r="AE61" s="44"/>
      <c r="AF61" s="44"/>
      <c r="AG61" s="44"/>
      <c r="AH61" s="44"/>
      <c r="AI61" s="44"/>
      <c r="AJ61" s="44"/>
      <c r="AK61" s="44"/>
    </row>
    <row r="62" spans="11:37" ht="12.75" customHeight="1">
      <c r="K62" s="16" t="s">
        <v>524</v>
      </c>
      <c r="M62" s="243">
        <v>29.94</v>
      </c>
      <c r="N62" s="290"/>
      <c r="O62" s="81"/>
      <c r="P62" s="545"/>
      <c r="Q62" s="545"/>
      <c r="V62" s="16" t="s">
        <v>270</v>
      </c>
      <c r="W62" s="286" t="s">
        <v>259</v>
      </c>
      <c r="Y62" s="137"/>
      <c r="Z62" s="139"/>
      <c r="AA62" s="139"/>
      <c r="AB62" s="139"/>
      <c r="AC62" s="44"/>
      <c r="AD62" s="44"/>
      <c r="AE62" s="44"/>
      <c r="AF62" s="44"/>
      <c r="AG62" s="44"/>
      <c r="AH62" s="44"/>
      <c r="AI62" s="44"/>
      <c r="AJ62" s="44"/>
      <c r="AK62" s="44"/>
    </row>
    <row r="63" spans="2:37" ht="12.75" customHeight="1">
      <c r="B63" s="18" t="s">
        <v>74</v>
      </c>
      <c r="C63" s="17"/>
      <c r="D63" s="17"/>
      <c r="E63" s="17"/>
      <c r="K63" s="16" t="s">
        <v>507</v>
      </c>
      <c r="N63" s="197">
        <v>-0.5</v>
      </c>
      <c r="O63" s="127"/>
      <c r="P63" s="78"/>
      <c r="Q63" s="23"/>
      <c r="V63" s="16" t="s">
        <v>271</v>
      </c>
      <c r="W63" s="286" t="s">
        <v>259</v>
      </c>
      <c r="Y63" s="137"/>
      <c r="Z63" s="139"/>
      <c r="AA63" s="139"/>
      <c r="AB63" s="139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2:37" ht="12.75" customHeight="1">
      <c r="B64" s="16" t="s">
        <v>89</v>
      </c>
      <c r="E64" s="197">
        <v>3.4</v>
      </c>
      <c r="F64" s="127"/>
      <c r="G64" s="27"/>
      <c r="K64" s="16" t="s">
        <v>78</v>
      </c>
      <c r="L64" s="426">
        <f>MAX(N16:N46)/100</f>
        <v>30.52</v>
      </c>
      <c r="M64" s="16" t="s">
        <v>85</v>
      </c>
      <c r="N64" s="243" t="s">
        <v>364</v>
      </c>
      <c r="O64" s="290"/>
      <c r="P64" s="23"/>
      <c r="Q64" s="23"/>
      <c r="AC64" s="44"/>
      <c r="AD64" s="44"/>
      <c r="AE64" s="44"/>
      <c r="AF64" s="44"/>
      <c r="AG64" s="44"/>
      <c r="AH64" s="44"/>
      <c r="AI64" s="44"/>
      <c r="AJ64" s="44"/>
      <c r="AK64" s="44"/>
    </row>
    <row r="65" spans="2:37" ht="12.75" customHeight="1">
      <c r="B65" s="16" t="s">
        <v>91</v>
      </c>
      <c r="E65" s="197" t="s">
        <v>238</v>
      </c>
      <c r="G65" s="127"/>
      <c r="H65" s="28"/>
      <c r="I65" s="58"/>
      <c r="K65" s="16" t="s">
        <v>79</v>
      </c>
      <c r="L65" s="426">
        <f>MIN(O16:O46)/100</f>
        <v>29.44</v>
      </c>
      <c r="M65" s="16" t="s">
        <v>85</v>
      </c>
      <c r="N65" s="243" t="s">
        <v>523</v>
      </c>
      <c r="O65" s="356"/>
      <c r="P65" s="23"/>
      <c r="T65" s="18" t="s">
        <v>102</v>
      </c>
      <c r="U65" s="18"/>
      <c r="V65" s="18"/>
      <c r="W65" s="18"/>
      <c r="X65" s="18"/>
      <c r="Y65" s="40"/>
      <c r="Z65" s="40"/>
      <c r="AC65" s="44"/>
      <c r="AD65" s="44"/>
      <c r="AE65" s="44"/>
      <c r="AF65" s="44"/>
      <c r="AG65" s="44"/>
      <c r="AH65" s="44"/>
      <c r="AI65" s="44"/>
      <c r="AJ65" s="44"/>
      <c r="AK65" s="44"/>
    </row>
    <row r="66" spans="2:37" ht="12.75" customHeight="1">
      <c r="B66" s="16" t="s">
        <v>84</v>
      </c>
      <c r="D66" s="197">
        <v>27</v>
      </c>
      <c r="E66" s="16" t="s">
        <v>67</v>
      </c>
      <c r="F66" s="197" t="s">
        <v>521</v>
      </c>
      <c r="H66" s="127"/>
      <c r="O66" s="28"/>
      <c r="T66" s="16" t="s">
        <v>103</v>
      </c>
      <c r="U66" s="16"/>
      <c r="V66" s="16"/>
      <c r="W66" s="197">
        <v>560</v>
      </c>
      <c r="X66" s="290"/>
      <c r="Y66" s="76"/>
      <c r="AC66" s="44"/>
      <c r="AD66" s="44"/>
      <c r="AE66" s="44"/>
      <c r="AF66" s="44"/>
      <c r="AG66" s="44"/>
      <c r="AH66" s="44"/>
      <c r="AI66" s="44"/>
      <c r="AJ66" s="44"/>
      <c r="AK66" s="44"/>
    </row>
    <row r="67" spans="2:37" ht="12.75" customHeight="1">
      <c r="B67" s="16" t="s">
        <v>145</v>
      </c>
      <c r="D67" s="197" t="s">
        <v>522</v>
      </c>
      <c r="E67" s="127"/>
      <c r="F67" s="26"/>
      <c r="T67" s="16" t="s">
        <v>104</v>
      </c>
      <c r="V67" s="290">
        <v>830</v>
      </c>
      <c r="W67" s="41" t="s">
        <v>67</v>
      </c>
      <c r="X67" s="197" t="s">
        <v>525</v>
      </c>
      <c r="Y67" s="140"/>
      <c r="AC67" s="44"/>
      <c r="AD67" s="44"/>
      <c r="AE67" s="44"/>
      <c r="AF67" s="44"/>
      <c r="AG67" s="44"/>
      <c r="AH67" s="44"/>
      <c r="AI67" s="44"/>
      <c r="AJ67" s="44"/>
      <c r="AK67" s="44"/>
    </row>
    <row r="68" spans="26:37" ht="12.75" customHeight="1">
      <c r="Z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</row>
    <row r="69" spans="2:37" ht="12.75" customHeight="1">
      <c r="B69" s="246" t="s">
        <v>516</v>
      </c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R69" s="21"/>
      <c r="S69" s="21"/>
      <c r="T69" s="21"/>
      <c r="U69" s="21"/>
      <c r="Z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</row>
    <row r="70" spans="2:37" ht="12.75" customHeight="1">
      <c r="B70" s="286" t="s">
        <v>517</v>
      </c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1"/>
      <c r="N70" s="1"/>
      <c r="O70" s="21"/>
      <c r="P70" s="21"/>
      <c r="Q70" s="21"/>
      <c r="AB70" s="44"/>
      <c r="AC70" s="44"/>
      <c r="AD70" s="44"/>
      <c r="AE70" s="44"/>
      <c r="AF70" s="44"/>
      <c r="AG70" s="44"/>
      <c r="AH70" s="44"/>
      <c r="AI70" s="44"/>
      <c r="AJ70" s="44"/>
      <c r="AK70" s="44"/>
    </row>
    <row r="71" spans="2:37" ht="12.75" customHeight="1">
      <c r="B71" s="286" t="s">
        <v>519</v>
      </c>
      <c r="C71" s="286"/>
      <c r="D71" s="286"/>
      <c r="E71" s="286"/>
      <c r="F71" s="286"/>
      <c r="G71" s="286"/>
      <c r="H71" s="286"/>
      <c r="I71" s="286"/>
      <c r="J71" s="286"/>
      <c r="K71" s="286"/>
      <c r="L71" s="246"/>
      <c r="M71" s="1"/>
      <c r="N71" s="1"/>
      <c r="O71" s="1"/>
      <c r="P71" s="1"/>
      <c r="Q71" s="1"/>
      <c r="AB71" s="44"/>
      <c r="AC71" s="44"/>
      <c r="AD71" s="44"/>
      <c r="AE71" s="44"/>
      <c r="AF71" s="44"/>
      <c r="AG71" s="44"/>
      <c r="AH71" s="44"/>
      <c r="AI71" s="44"/>
      <c r="AJ71" s="44"/>
      <c r="AK71" s="44"/>
    </row>
    <row r="72" spans="2:37" ht="12.75" customHeight="1"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AB72" s="44"/>
      <c r="AC72" s="44"/>
      <c r="AD72" s="44"/>
      <c r="AE72" s="44"/>
      <c r="AF72" s="44"/>
      <c r="AG72" s="44"/>
      <c r="AH72" s="44"/>
      <c r="AI72" s="44"/>
      <c r="AJ72" s="44"/>
      <c r="AK72" s="44"/>
    </row>
    <row r="73" spans="2:16" ht="12.75" customHeight="1"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</row>
    <row r="74" spans="2:16" ht="13.5"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</row>
  </sheetData>
  <sheetProtection/>
  <mergeCells count="1">
    <mergeCell ref="P62:Q62"/>
  </mergeCells>
  <printOptions/>
  <pageMargins left="0" right="0" top="0" bottom="0" header="0.3" footer="0"/>
  <pageSetup fitToHeight="1" fitToWidth="1" horizontalDpi="600" verticalDpi="600" orientation="portrait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73"/>
  <sheetViews>
    <sheetView zoomScalePageLayoutView="0" workbookViewId="0" topLeftCell="A19">
      <selection activeCell="L47" sqref="L47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5.57421875" style="0" customWidth="1"/>
    <col min="4" max="4" width="3.7109375" style="0" customWidth="1"/>
    <col min="5" max="5" width="5.57421875" style="0" customWidth="1"/>
    <col min="6" max="6" width="6.140625" style="0" customWidth="1"/>
    <col min="7" max="7" width="5.00390625" style="0" customWidth="1"/>
    <col min="8" max="8" width="4.421875" style="0" customWidth="1"/>
    <col min="9" max="9" width="6.7109375" style="0" customWidth="1"/>
    <col min="10" max="10" width="6.57421875" style="0" customWidth="1"/>
    <col min="11" max="11" width="8.57421875" style="0" customWidth="1"/>
    <col min="12" max="12" width="8.140625" style="0" customWidth="1"/>
    <col min="13" max="13" width="6.8515625" style="0" customWidth="1"/>
    <col min="14" max="14" width="8.140625" style="0" customWidth="1"/>
    <col min="15" max="15" width="7.8515625" style="0" customWidth="1"/>
    <col min="16" max="16" width="5.421875" style="0" customWidth="1"/>
    <col min="17" max="17" width="5.140625" style="0" customWidth="1"/>
    <col min="18" max="18" width="4.7109375" style="0" customWidth="1"/>
    <col min="19" max="19" width="6.00390625" style="0" customWidth="1"/>
    <col min="20" max="20" width="5.421875" style="0" customWidth="1"/>
    <col min="21" max="21" width="6.00390625" style="0" customWidth="1"/>
    <col min="22" max="22" width="5.7109375" style="0" customWidth="1"/>
    <col min="23" max="23" width="7.140625" style="0" customWidth="1"/>
    <col min="24" max="24" width="7.28125" style="0" customWidth="1"/>
    <col min="25" max="25" width="8.00390625" style="0" customWidth="1"/>
    <col min="26" max="26" width="23.421875" style="0" customWidth="1"/>
    <col min="27" max="27" width="1.7109375" style="0" hidden="1" customWidth="1"/>
  </cols>
  <sheetData>
    <row r="1" ht="15" customHeight="1"/>
    <row r="2" spans="1:26" ht="15" customHeight="1">
      <c r="A2" s="248" t="s">
        <v>69</v>
      </c>
      <c r="B2" s="248"/>
      <c r="C2" s="248"/>
      <c r="D2" s="248"/>
      <c r="E2" s="248"/>
      <c r="F2" s="248"/>
      <c r="G2" s="248"/>
      <c r="H2" s="20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248" t="s">
        <v>71</v>
      </c>
      <c r="V2" s="248"/>
      <c r="W2" s="248"/>
      <c r="X2" s="248"/>
      <c r="Y2" s="248"/>
      <c r="Z2" s="248"/>
    </row>
    <row r="3" spans="1:26" ht="15" customHeight="1">
      <c r="A3" s="248" t="s">
        <v>53</v>
      </c>
      <c r="B3" s="248"/>
      <c r="C3" s="248"/>
      <c r="D3" s="248"/>
      <c r="E3" s="248"/>
      <c r="F3" s="248"/>
      <c r="G3" s="248"/>
      <c r="H3" s="20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0" t="s">
        <v>72</v>
      </c>
      <c r="U3" s="248" t="s">
        <v>190</v>
      </c>
      <c r="V3" s="248" t="s">
        <v>232</v>
      </c>
      <c r="W3" s="248"/>
      <c r="X3" s="248"/>
      <c r="Y3" s="248"/>
      <c r="Z3" s="248"/>
    </row>
    <row r="4" spans="1:26" ht="15" customHeight="1">
      <c r="A4" s="248" t="s">
        <v>86</v>
      </c>
      <c r="B4" s="248"/>
      <c r="C4" s="248"/>
      <c r="D4" s="248"/>
      <c r="E4" s="248"/>
      <c r="F4" s="248"/>
      <c r="G4" s="248"/>
      <c r="H4" s="20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0" t="s">
        <v>73</v>
      </c>
      <c r="U4" s="248" t="s">
        <v>188</v>
      </c>
      <c r="V4" s="248" t="s">
        <v>233</v>
      </c>
      <c r="W4" s="248"/>
      <c r="X4" s="248"/>
      <c r="Y4" s="248"/>
      <c r="Z4" s="248"/>
    </row>
    <row r="5" spans="1:26" ht="15" customHeight="1">
      <c r="A5" s="248" t="s">
        <v>54</v>
      </c>
      <c r="B5" s="248"/>
      <c r="C5" s="248"/>
      <c r="D5" s="248"/>
      <c r="E5" s="248"/>
      <c r="F5" s="248"/>
      <c r="G5" s="248"/>
      <c r="H5" s="20"/>
      <c r="I5" s="42"/>
      <c r="J5" s="42"/>
      <c r="K5" s="237"/>
      <c r="L5" s="483" t="s">
        <v>520</v>
      </c>
      <c r="M5" s="237"/>
      <c r="N5" s="237"/>
      <c r="O5" s="248"/>
      <c r="P5" s="248"/>
      <c r="Q5" s="42"/>
      <c r="R5" s="42"/>
      <c r="S5" s="42"/>
      <c r="T5" s="40"/>
      <c r="U5" s="248"/>
      <c r="V5" s="248" t="s">
        <v>234</v>
      </c>
      <c r="W5" s="248"/>
      <c r="X5" s="248"/>
      <c r="Y5" s="248"/>
      <c r="Z5" s="248"/>
    </row>
    <row r="6" spans="1:26" ht="15" customHeight="1">
      <c r="A6" s="248" t="s">
        <v>55</v>
      </c>
      <c r="B6" s="248"/>
      <c r="C6" s="248"/>
      <c r="D6" s="248"/>
      <c r="E6" s="248"/>
      <c r="F6" s="248"/>
      <c r="G6" s="248"/>
      <c r="H6" s="20"/>
      <c r="I6" s="42"/>
      <c r="J6" s="42"/>
      <c r="K6" s="237"/>
      <c r="L6" s="237"/>
      <c r="M6" s="237"/>
      <c r="N6" s="237"/>
      <c r="O6" s="237"/>
      <c r="P6" s="237"/>
      <c r="Q6" s="42"/>
      <c r="R6" s="42"/>
      <c r="S6" s="42"/>
      <c r="T6" s="40"/>
      <c r="U6" s="248"/>
      <c r="V6" s="248" t="s">
        <v>235</v>
      </c>
      <c r="W6" s="248"/>
      <c r="X6" s="248"/>
      <c r="Y6" s="248"/>
      <c r="Z6" s="248"/>
    </row>
    <row r="7" spans="1:26" ht="1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237" t="s">
        <v>59</v>
      </c>
      <c r="L7" s="237"/>
      <c r="M7" s="237"/>
      <c r="N7" s="237"/>
      <c r="O7" s="237"/>
      <c r="P7" s="286"/>
      <c r="Q7" s="63"/>
      <c r="R7" s="63"/>
      <c r="S7" s="42"/>
      <c r="T7" s="40"/>
      <c r="U7" s="248"/>
      <c r="V7" s="248"/>
      <c r="W7" s="482"/>
      <c r="X7" s="248"/>
      <c r="Y7" s="248"/>
      <c r="Z7" s="248"/>
    </row>
    <row r="8" spans="1:26" ht="1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237"/>
      <c r="L8" s="237"/>
      <c r="M8" s="237"/>
      <c r="N8" s="237"/>
      <c r="O8" s="237"/>
      <c r="P8" s="237"/>
      <c r="Q8" s="42"/>
      <c r="R8" s="42"/>
      <c r="S8" s="42"/>
      <c r="T8" s="42"/>
      <c r="U8" s="286"/>
      <c r="V8" s="286"/>
      <c r="W8" s="286"/>
      <c r="X8" s="286"/>
      <c r="Y8" s="286"/>
      <c r="Z8" s="286"/>
    </row>
    <row r="9" spans="1:26" ht="1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237" t="s">
        <v>58</v>
      </c>
      <c r="L9" s="237"/>
      <c r="M9" s="237"/>
      <c r="N9" s="237"/>
      <c r="O9" s="237"/>
      <c r="P9" s="248"/>
      <c r="Q9" s="20"/>
      <c r="R9" s="20"/>
      <c r="S9" s="20"/>
      <c r="T9" s="42"/>
      <c r="U9" s="42"/>
      <c r="V9" s="42"/>
      <c r="W9" s="42"/>
      <c r="X9" s="42"/>
      <c r="Y9" s="42"/>
      <c r="Z9" s="42"/>
    </row>
    <row r="10" spans="1:27" ht="15" customHeight="1">
      <c r="A10" s="231"/>
      <c r="B10" s="232"/>
      <c r="C10" s="487" t="s">
        <v>50</v>
      </c>
      <c r="D10" s="487"/>
      <c r="E10" s="487"/>
      <c r="F10" s="487"/>
      <c r="G10" s="487"/>
      <c r="H10" s="487"/>
      <c r="I10" s="487" t="s">
        <v>52</v>
      </c>
      <c r="J10" s="487"/>
      <c r="K10" s="487"/>
      <c r="L10" s="487"/>
      <c r="M10" s="487"/>
      <c r="N10" s="487"/>
      <c r="O10" s="487"/>
      <c r="P10" s="487"/>
      <c r="Q10" s="487" t="s">
        <v>51</v>
      </c>
      <c r="R10" s="487"/>
      <c r="S10" s="487"/>
      <c r="T10" s="230"/>
      <c r="U10" s="232"/>
      <c r="V10" s="232"/>
      <c r="W10" s="232"/>
      <c r="X10" s="232"/>
      <c r="Y10" s="232"/>
      <c r="Z10" s="439"/>
      <c r="AA10" s="7"/>
    </row>
    <row r="11" spans="1:27" ht="15" customHeight="1">
      <c r="A11" s="440" t="s">
        <v>9</v>
      </c>
      <c r="B11" s="329" t="s">
        <v>20</v>
      </c>
      <c r="C11" s="329" t="s">
        <v>20</v>
      </c>
      <c r="D11" s="329" t="s">
        <v>17</v>
      </c>
      <c r="E11" s="329" t="s">
        <v>3</v>
      </c>
      <c r="F11" s="329" t="s">
        <v>5</v>
      </c>
      <c r="G11" s="329" t="s">
        <v>8</v>
      </c>
      <c r="H11" s="329" t="s">
        <v>10</v>
      </c>
      <c r="I11" s="329" t="s">
        <v>11</v>
      </c>
      <c r="J11" s="329" t="s">
        <v>13</v>
      </c>
      <c r="K11" s="329" t="s">
        <v>13</v>
      </c>
      <c r="L11" s="329" t="s">
        <v>0</v>
      </c>
      <c r="M11" s="329" t="s">
        <v>1</v>
      </c>
      <c r="N11" s="329" t="s">
        <v>0</v>
      </c>
      <c r="O11" s="329" t="s">
        <v>1</v>
      </c>
      <c r="P11" s="329"/>
      <c r="Q11" s="329"/>
      <c r="R11" s="329" t="s">
        <v>0</v>
      </c>
      <c r="S11" s="329" t="s">
        <v>40</v>
      </c>
      <c r="T11" s="329" t="s">
        <v>2</v>
      </c>
      <c r="U11" s="329" t="s">
        <v>41</v>
      </c>
      <c r="V11" s="329" t="s">
        <v>42</v>
      </c>
      <c r="W11" s="329" t="s">
        <v>42</v>
      </c>
      <c r="X11" s="329" t="s">
        <v>46</v>
      </c>
      <c r="Y11" s="329" t="s">
        <v>99</v>
      </c>
      <c r="Z11" s="441" t="s">
        <v>70</v>
      </c>
      <c r="AA11" s="11"/>
    </row>
    <row r="12" spans="1:27" ht="15" customHeight="1">
      <c r="A12" s="359" t="s">
        <v>17</v>
      </c>
      <c r="B12" s="329" t="s">
        <v>17</v>
      </c>
      <c r="C12" s="329" t="s">
        <v>22</v>
      </c>
      <c r="D12" s="329" t="s">
        <v>56</v>
      </c>
      <c r="E12" s="329" t="s">
        <v>25</v>
      </c>
      <c r="F12" s="329" t="s">
        <v>6</v>
      </c>
      <c r="G12" s="329" t="s">
        <v>9</v>
      </c>
      <c r="H12" s="329" t="s">
        <v>9</v>
      </c>
      <c r="I12" s="329" t="s">
        <v>12</v>
      </c>
      <c r="J12" s="329" t="s">
        <v>14</v>
      </c>
      <c r="K12" s="329" t="s">
        <v>15</v>
      </c>
      <c r="L12" s="329" t="s">
        <v>29</v>
      </c>
      <c r="M12" s="329" t="s">
        <v>29</v>
      </c>
      <c r="N12" s="329" t="s">
        <v>33</v>
      </c>
      <c r="O12" s="329" t="s">
        <v>33</v>
      </c>
      <c r="P12" s="329" t="s">
        <v>5</v>
      </c>
      <c r="Q12" s="329" t="s">
        <v>5</v>
      </c>
      <c r="R12" s="329" t="s">
        <v>38</v>
      </c>
      <c r="S12" s="329"/>
      <c r="T12" s="329" t="s">
        <v>38</v>
      </c>
      <c r="U12" s="329" t="s">
        <v>40</v>
      </c>
      <c r="V12" s="329" t="s">
        <v>43</v>
      </c>
      <c r="W12" s="329" t="s">
        <v>43</v>
      </c>
      <c r="X12" s="329" t="s">
        <v>47</v>
      </c>
      <c r="Y12" s="329" t="s">
        <v>100</v>
      </c>
      <c r="Z12" s="359"/>
      <c r="AA12" s="11"/>
    </row>
    <row r="13" spans="1:27" ht="15" customHeight="1">
      <c r="A13" s="359" t="s">
        <v>18</v>
      </c>
      <c r="B13" s="329" t="s">
        <v>21</v>
      </c>
      <c r="C13" s="329" t="s">
        <v>23</v>
      </c>
      <c r="D13" s="329" t="s">
        <v>57</v>
      </c>
      <c r="E13" s="329" t="s">
        <v>4</v>
      </c>
      <c r="F13" s="329" t="s">
        <v>7</v>
      </c>
      <c r="G13" s="329" t="s">
        <v>9</v>
      </c>
      <c r="H13" s="329" t="s">
        <v>9</v>
      </c>
      <c r="I13" s="329" t="s">
        <v>26</v>
      </c>
      <c r="J13" s="329" t="s">
        <v>15</v>
      </c>
      <c r="K13" s="329" t="s">
        <v>27</v>
      </c>
      <c r="L13" s="329" t="s">
        <v>30</v>
      </c>
      <c r="M13" s="329" t="s">
        <v>30</v>
      </c>
      <c r="N13" s="329" t="s">
        <v>34</v>
      </c>
      <c r="O13" s="329" t="s">
        <v>34</v>
      </c>
      <c r="P13" s="329" t="s">
        <v>36</v>
      </c>
      <c r="Q13" s="329" t="s">
        <v>37</v>
      </c>
      <c r="R13" s="329" t="s">
        <v>39</v>
      </c>
      <c r="S13" s="329"/>
      <c r="T13" s="329" t="s">
        <v>39</v>
      </c>
      <c r="U13" s="286"/>
      <c r="V13" s="329" t="s">
        <v>44</v>
      </c>
      <c r="W13" s="329" t="s">
        <v>45</v>
      </c>
      <c r="X13" s="329" t="s">
        <v>48</v>
      </c>
      <c r="Y13" s="329" t="s">
        <v>0</v>
      </c>
      <c r="Z13" s="359"/>
      <c r="AA13" s="11"/>
    </row>
    <row r="14" spans="1:27" ht="15" customHeight="1">
      <c r="A14" s="359" t="s">
        <v>19</v>
      </c>
      <c r="B14" s="329" t="s">
        <v>24</v>
      </c>
      <c r="C14" s="329" t="s">
        <v>24</v>
      </c>
      <c r="D14" s="329"/>
      <c r="E14" s="329"/>
      <c r="F14" s="329" t="s">
        <v>24</v>
      </c>
      <c r="G14" s="329"/>
      <c r="H14" s="329"/>
      <c r="I14" s="329"/>
      <c r="J14" s="329" t="s">
        <v>16</v>
      </c>
      <c r="K14" s="329" t="s">
        <v>28</v>
      </c>
      <c r="L14" s="329" t="s">
        <v>31</v>
      </c>
      <c r="M14" s="329" t="s">
        <v>31</v>
      </c>
      <c r="N14" s="329" t="s">
        <v>35</v>
      </c>
      <c r="O14" s="329" t="s">
        <v>35</v>
      </c>
      <c r="P14" s="329"/>
      <c r="Q14" s="329"/>
      <c r="R14" s="329"/>
      <c r="S14" s="329"/>
      <c r="T14" s="286"/>
      <c r="U14" s="329"/>
      <c r="V14" s="329" t="s">
        <v>32</v>
      </c>
      <c r="W14" s="329" t="s">
        <v>32</v>
      </c>
      <c r="X14" s="329" t="s">
        <v>49</v>
      </c>
      <c r="Y14" s="329" t="s">
        <v>101</v>
      </c>
      <c r="Z14" s="359"/>
      <c r="AA14" s="11"/>
    </row>
    <row r="15" spans="1:27" ht="15" customHeight="1">
      <c r="A15" s="442"/>
      <c r="B15" s="443"/>
      <c r="C15" s="443"/>
      <c r="D15" s="443"/>
      <c r="E15" s="443"/>
      <c r="F15" s="443"/>
      <c r="G15" s="443"/>
      <c r="H15" s="443"/>
      <c r="I15" s="443"/>
      <c r="J15" s="443"/>
      <c r="K15" s="443" t="s">
        <v>16</v>
      </c>
      <c r="L15" s="443" t="s">
        <v>32</v>
      </c>
      <c r="M15" s="443" t="s">
        <v>32</v>
      </c>
      <c r="N15" s="443"/>
      <c r="O15" s="444"/>
      <c r="P15" s="443"/>
      <c r="Q15" s="443"/>
      <c r="R15" s="443"/>
      <c r="S15" s="443"/>
      <c r="T15" s="444"/>
      <c r="U15" s="443"/>
      <c r="V15" s="443"/>
      <c r="W15" s="443"/>
      <c r="X15" s="443" t="s">
        <v>24</v>
      </c>
      <c r="Y15" s="443"/>
      <c r="Z15" s="442"/>
      <c r="AA15" s="13"/>
    </row>
    <row r="16" spans="1:27" ht="15" customHeight="1">
      <c r="A16" s="523">
        <v>1</v>
      </c>
      <c r="B16" s="488">
        <v>70</v>
      </c>
      <c r="C16" s="488">
        <v>45</v>
      </c>
      <c r="D16" s="489">
        <v>58</v>
      </c>
      <c r="E16" s="489">
        <v>16</v>
      </c>
      <c r="F16" s="488">
        <v>63</v>
      </c>
      <c r="G16" s="489">
        <v>7</v>
      </c>
      <c r="H16" s="489">
        <v>0</v>
      </c>
      <c r="I16" s="489">
        <v>0</v>
      </c>
      <c r="J16" s="488">
        <v>0</v>
      </c>
      <c r="K16" s="488">
        <v>0</v>
      </c>
      <c r="L16" s="488">
        <v>64</v>
      </c>
      <c r="M16" s="488">
        <v>31</v>
      </c>
      <c r="N16" s="488">
        <v>2999</v>
      </c>
      <c r="O16" s="488">
        <v>2984</v>
      </c>
      <c r="P16" s="488">
        <v>1</v>
      </c>
      <c r="Q16" s="488">
        <v>2</v>
      </c>
      <c r="R16" s="488">
        <v>13</v>
      </c>
      <c r="S16" s="488" t="s">
        <v>238</v>
      </c>
      <c r="T16" s="488">
        <v>2.9</v>
      </c>
      <c r="U16" s="491" t="s">
        <v>241</v>
      </c>
      <c r="V16" s="488">
        <v>0</v>
      </c>
      <c r="W16" s="488">
        <v>1</v>
      </c>
      <c r="X16" s="492">
        <v>56.3</v>
      </c>
      <c r="Y16" s="491">
        <v>470</v>
      </c>
      <c r="Z16" s="493"/>
      <c r="AA16" s="3"/>
    </row>
    <row r="17" spans="1:27" ht="15" customHeight="1">
      <c r="A17" s="523">
        <v>2</v>
      </c>
      <c r="B17" s="494">
        <v>76</v>
      </c>
      <c r="C17" s="488">
        <v>55</v>
      </c>
      <c r="D17" s="489">
        <v>66</v>
      </c>
      <c r="E17" s="489">
        <v>25</v>
      </c>
      <c r="F17" s="488">
        <v>66</v>
      </c>
      <c r="G17" s="489">
        <v>0</v>
      </c>
      <c r="H17" s="489">
        <v>1</v>
      </c>
      <c r="I17" s="491">
        <v>0</v>
      </c>
      <c r="J17" s="488">
        <v>0</v>
      </c>
      <c r="K17" s="488">
        <v>0</v>
      </c>
      <c r="L17" s="488">
        <v>66</v>
      </c>
      <c r="M17" s="488">
        <v>34</v>
      </c>
      <c r="N17" s="488">
        <v>3000</v>
      </c>
      <c r="O17" s="488">
        <v>2986</v>
      </c>
      <c r="P17" s="488">
        <v>5</v>
      </c>
      <c r="Q17" s="488">
        <v>11</v>
      </c>
      <c r="R17" s="488">
        <v>26</v>
      </c>
      <c r="S17" s="488" t="s">
        <v>109</v>
      </c>
      <c r="T17" s="492">
        <v>7</v>
      </c>
      <c r="U17" s="491" t="s">
        <v>109</v>
      </c>
      <c r="V17" s="488">
        <v>0</v>
      </c>
      <c r="W17" s="488">
        <v>6</v>
      </c>
      <c r="X17" s="495">
        <v>59.5</v>
      </c>
      <c r="Y17" s="496">
        <v>530</v>
      </c>
      <c r="Z17" s="497"/>
      <c r="AA17" s="3"/>
    </row>
    <row r="18" spans="1:27" ht="15" customHeight="1">
      <c r="A18" s="523">
        <v>3</v>
      </c>
      <c r="B18" s="488">
        <v>66</v>
      </c>
      <c r="C18" s="488">
        <v>53</v>
      </c>
      <c r="D18" s="489">
        <v>60</v>
      </c>
      <c r="E18" s="489">
        <v>20</v>
      </c>
      <c r="F18" s="488">
        <v>53</v>
      </c>
      <c r="G18" s="489">
        <v>5</v>
      </c>
      <c r="H18" s="489">
        <v>0</v>
      </c>
      <c r="I18" s="490">
        <v>0.16</v>
      </c>
      <c r="J18" s="488">
        <v>0</v>
      </c>
      <c r="K18" s="488">
        <v>0</v>
      </c>
      <c r="L18" s="488">
        <v>87</v>
      </c>
      <c r="M18" s="488">
        <v>52</v>
      </c>
      <c r="N18" s="488">
        <v>2989</v>
      </c>
      <c r="O18" s="488">
        <v>2967</v>
      </c>
      <c r="P18" s="488">
        <v>6</v>
      </c>
      <c r="Q18" s="488">
        <v>6</v>
      </c>
      <c r="R18" s="488">
        <v>21</v>
      </c>
      <c r="S18" s="488" t="s">
        <v>109</v>
      </c>
      <c r="T18" s="488">
        <v>5.8</v>
      </c>
      <c r="U18" s="491" t="s">
        <v>241</v>
      </c>
      <c r="V18" s="488">
        <v>2</v>
      </c>
      <c r="W18" s="498">
        <v>10</v>
      </c>
      <c r="X18" s="492">
        <v>58.3</v>
      </c>
      <c r="Y18" s="491">
        <v>140</v>
      </c>
      <c r="Z18" s="497" t="s">
        <v>532</v>
      </c>
      <c r="AA18" s="3"/>
    </row>
    <row r="19" spans="1:27" ht="15" customHeight="1">
      <c r="A19" s="523">
        <v>4</v>
      </c>
      <c r="B19" s="498">
        <v>53</v>
      </c>
      <c r="C19" s="488">
        <v>36</v>
      </c>
      <c r="D19" s="489">
        <v>45</v>
      </c>
      <c r="E19" s="489">
        <v>5</v>
      </c>
      <c r="F19" s="488">
        <v>36</v>
      </c>
      <c r="G19" s="489">
        <v>20</v>
      </c>
      <c r="H19" s="489">
        <v>0</v>
      </c>
      <c r="I19" s="490">
        <v>0.1</v>
      </c>
      <c r="J19" s="488" t="s">
        <v>18</v>
      </c>
      <c r="K19" s="488">
        <v>0</v>
      </c>
      <c r="L19" s="488">
        <v>98</v>
      </c>
      <c r="M19" s="488">
        <v>78</v>
      </c>
      <c r="N19" s="488">
        <v>2990</v>
      </c>
      <c r="O19" s="488">
        <v>2967</v>
      </c>
      <c r="P19" s="488">
        <v>1</v>
      </c>
      <c r="Q19" s="488">
        <v>3</v>
      </c>
      <c r="R19" s="488">
        <v>18</v>
      </c>
      <c r="S19" s="488" t="s">
        <v>75</v>
      </c>
      <c r="T19" s="492">
        <v>3</v>
      </c>
      <c r="U19" s="499" t="s">
        <v>236</v>
      </c>
      <c r="V19" s="488">
        <v>10</v>
      </c>
      <c r="W19" s="488">
        <v>3</v>
      </c>
      <c r="X19" s="492">
        <v>53.8</v>
      </c>
      <c r="Y19" s="491">
        <v>140</v>
      </c>
      <c r="Z19" s="497"/>
      <c r="AA19" s="3"/>
    </row>
    <row r="20" spans="1:27" ht="15" customHeight="1">
      <c r="A20" s="523">
        <v>5</v>
      </c>
      <c r="B20" s="494">
        <v>41</v>
      </c>
      <c r="C20" s="488">
        <v>32</v>
      </c>
      <c r="D20" s="489">
        <v>37</v>
      </c>
      <c r="E20" s="489">
        <v>-2</v>
      </c>
      <c r="F20" s="488">
        <v>38</v>
      </c>
      <c r="G20" s="489">
        <v>28</v>
      </c>
      <c r="H20" s="489">
        <v>0</v>
      </c>
      <c r="I20" s="490">
        <v>0.03</v>
      </c>
      <c r="J20" s="488">
        <v>0</v>
      </c>
      <c r="K20" s="488">
        <v>0</v>
      </c>
      <c r="L20" s="488">
        <v>100</v>
      </c>
      <c r="M20" s="488">
        <v>86</v>
      </c>
      <c r="N20" s="488">
        <v>2977</v>
      </c>
      <c r="O20" s="488">
        <v>2931</v>
      </c>
      <c r="P20" s="488">
        <v>3</v>
      </c>
      <c r="Q20" s="488">
        <v>3</v>
      </c>
      <c r="R20" s="488">
        <v>11</v>
      </c>
      <c r="S20" s="488" t="s">
        <v>23</v>
      </c>
      <c r="T20" s="492">
        <v>2.7</v>
      </c>
      <c r="U20" s="491" t="s">
        <v>463</v>
      </c>
      <c r="V20" s="488">
        <v>10</v>
      </c>
      <c r="W20" s="488">
        <v>10</v>
      </c>
      <c r="X20" s="500">
        <v>50.2</v>
      </c>
      <c r="Y20" s="501">
        <v>150</v>
      </c>
      <c r="Z20" s="497"/>
      <c r="AA20" s="3"/>
    </row>
    <row r="21" spans="1:27" ht="15" customHeight="1">
      <c r="A21" s="523">
        <v>6</v>
      </c>
      <c r="B21" s="488">
        <v>51</v>
      </c>
      <c r="C21" s="488">
        <v>36</v>
      </c>
      <c r="D21" s="489">
        <v>44</v>
      </c>
      <c r="E21" s="489">
        <v>5</v>
      </c>
      <c r="F21" s="488">
        <v>36</v>
      </c>
      <c r="G21" s="489">
        <v>21</v>
      </c>
      <c r="H21" s="489">
        <v>0</v>
      </c>
      <c r="I21" s="490">
        <v>0.06</v>
      </c>
      <c r="J21" s="489">
        <v>0</v>
      </c>
      <c r="K21" s="489">
        <v>0</v>
      </c>
      <c r="L21" s="488">
        <v>100</v>
      </c>
      <c r="M21" s="488">
        <v>39</v>
      </c>
      <c r="N21" s="488">
        <v>3019</v>
      </c>
      <c r="O21" s="488">
        <v>2945</v>
      </c>
      <c r="P21" s="488">
        <v>5</v>
      </c>
      <c r="Q21" s="488">
        <v>10</v>
      </c>
      <c r="R21" s="488">
        <v>34</v>
      </c>
      <c r="S21" s="488" t="s">
        <v>465</v>
      </c>
      <c r="T21" s="488">
        <v>7.1</v>
      </c>
      <c r="U21" s="491" t="s">
        <v>465</v>
      </c>
      <c r="V21" s="488">
        <v>3</v>
      </c>
      <c r="W21" s="488">
        <v>0</v>
      </c>
      <c r="X21" s="492">
        <v>49.1</v>
      </c>
      <c r="Y21" s="491">
        <v>450</v>
      </c>
      <c r="Z21" s="497"/>
      <c r="AA21" s="3"/>
    </row>
    <row r="22" spans="1:27" ht="15" customHeight="1">
      <c r="A22" s="523">
        <v>7</v>
      </c>
      <c r="B22" s="488">
        <v>37</v>
      </c>
      <c r="C22" s="488">
        <v>27</v>
      </c>
      <c r="D22" s="489">
        <v>32</v>
      </c>
      <c r="E22" s="489">
        <v>-7</v>
      </c>
      <c r="F22" s="488">
        <v>36</v>
      </c>
      <c r="G22" s="489">
        <v>33</v>
      </c>
      <c r="H22" s="489">
        <v>0</v>
      </c>
      <c r="I22" s="489">
        <v>0</v>
      </c>
      <c r="J22" s="489">
        <v>0</v>
      </c>
      <c r="K22" s="489">
        <v>0</v>
      </c>
      <c r="L22" s="488">
        <v>73</v>
      </c>
      <c r="M22" s="488">
        <v>53</v>
      </c>
      <c r="N22" s="488">
        <v>3056</v>
      </c>
      <c r="O22" s="488">
        <v>3019</v>
      </c>
      <c r="P22" s="488">
        <v>3</v>
      </c>
      <c r="Q22" s="488">
        <v>1</v>
      </c>
      <c r="R22" s="488">
        <v>19</v>
      </c>
      <c r="S22" s="488" t="s">
        <v>236</v>
      </c>
      <c r="T22" s="492">
        <v>3.3</v>
      </c>
      <c r="U22" s="502" t="s">
        <v>75</v>
      </c>
      <c r="V22" s="488">
        <v>0</v>
      </c>
      <c r="W22" s="488">
        <v>9</v>
      </c>
      <c r="X22" s="492">
        <v>47.5</v>
      </c>
      <c r="Y22" s="491">
        <v>530</v>
      </c>
      <c r="Z22" s="497"/>
      <c r="AA22" s="3"/>
    </row>
    <row r="23" spans="1:27" ht="15" customHeight="1">
      <c r="A23" s="523">
        <v>8</v>
      </c>
      <c r="B23" s="488">
        <v>49</v>
      </c>
      <c r="C23" s="488">
        <v>35</v>
      </c>
      <c r="D23" s="489">
        <v>42</v>
      </c>
      <c r="E23" s="489">
        <v>4</v>
      </c>
      <c r="F23" s="488">
        <v>46</v>
      </c>
      <c r="G23" s="489">
        <v>23</v>
      </c>
      <c r="H23" s="489">
        <v>0</v>
      </c>
      <c r="I23" s="490">
        <v>0.24</v>
      </c>
      <c r="J23" s="489">
        <v>0</v>
      </c>
      <c r="K23" s="489">
        <v>0</v>
      </c>
      <c r="L23" s="488">
        <v>96</v>
      </c>
      <c r="M23" s="488">
        <v>59</v>
      </c>
      <c r="N23" s="488">
        <v>3056</v>
      </c>
      <c r="O23" s="488">
        <v>3009</v>
      </c>
      <c r="P23" s="488">
        <v>6</v>
      </c>
      <c r="Q23" s="488">
        <v>13</v>
      </c>
      <c r="R23" s="488">
        <v>25</v>
      </c>
      <c r="S23" s="488" t="s">
        <v>110</v>
      </c>
      <c r="T23" s="492">
        <v>6.8</v>
      </c>
      <c r="U23" s="491" t="s">
        <v>238</v>
      </c>
      <c r="V23" s="488">
        <v>10</v>
      </c>
      <c r="W23" s="488">
        <v>10</v>
      </c>
      <c r="X23" s="492">
        <v>48</v>
      </c>
      <c r="Y23" s="491">
        <v>60</v>
      </c>
      <c r="Z23" s="497"/>
      <c r="AA23" s="3"/>
    </row>
    <row r="24" spans="1:27" ht="15" customHeight="1">
      <c r="A24" s="523">
        <v>9</v>
      </c>
      <c r="B24" s="488">
        <v>66</v>
      </c>
      <c r="C24" s="488">
        <v>46</v>
      </c>
      <c r="D24" s="489">
        <v>56</v>
      </c>
      <c r="E24" s="489">
        <v>18</v>
      </c>
      <c r="F24" s="488">
        <v>66</v>
      </c>
      <c r="G24" s="489">
        <v>9</v>
      </c>
      <c r="H24" s="489">
        <v>0</v>
      </c>
      <c r="I24" s="490">
        <v>0.31</v>
      </c>
      <c r="J24" s="489">
        <v>0</v>
      </c>
      <c r="K24" s="489">
        <v>0</v>
      </c>
      <c r="L24" s="488">
        <v>99</v>
      </c>
      <c r="M24" s="488">
        <v>92</v>
      </c>
      <c r="N24" s="488">
        <v>3010</v>
      </c>
      <c r="O24" s="488">
        <v>2977</v>
      </c>
      <c r="P24" s="488">
        <v>3</v>
      </c>
      <c r="Q24" s="488">
        <v>3</v>
      </c>
      <c r="R24" s="488">
        <v>19</v>
      </c>
      <c r="S24" s="488" t="s">
        <v>109</v>
      </c>
      <c r="T24" s="488">
        <v>4.1</v>
      </c>
      <c r="U24" s="491" t="s">
        <v>238</v>
      </c>
      <c r="V24" s="488">
        <v>10</v>
      </c>
      <c r="W24" s="503">
        <v>10</v>
      </c>
      <c r="X24" s="492">
        <v>53.1</v>
      </c>
      <c r="Y24" s="491">
        <v>110</v>
      </c>
      <c r="Z24" s="497"/>
      <c r="AA24" s="3"/>
    </row>
    <row r="25" spans="1:27" ht="15" customHeight="1">
      <c r="A25" s="523">
        <v>10</v>
      </c>
      <c r="B25" s="488">
        <v>67</v>
      </c>
      <c r="C25" s="488">
        <v>27</v>
      </c>
      <c r="D25" s="489">
        <v>47</v>
      </c>
      <c r="E25" s="489">
        <v>11</v>
      </c>
      <c r="F25" s="488">
        <v>27</v>
      </c>
      <c r="G25" s="489">
        <v>18</v>
      </c>
      <c r="H25" s="489">
        <v>0</v>
      </c>
      <c r="I25" s="490">
        <v>0.05</v>
      </c>
      <c r="J25" s="489">
        <v>0</v>
      </c>
      <c r="K25" s="489">
        <v>0</v>
      </c>
      <c r="L25" s="488">
        <v>97</v>
      </c>
      <c r="M25" s="488">
        <v>79</v>
      </c>
      <c r="N25" s="488">
        <v>2992</v>
      </c>
      <c r="O25" s="488">
        <v>2958</v>
      </c>
      <c r="P25" s="488" t="s">
        <v>10</v>
      </c>
      <c r="Q25" s="488">
        <v>7</v>
      </c>
      <c r="R25" s="488">
        <v>24</v>
      </c>
      <c r="S25" s="488" t="s">
        <v>75</v>
      </c>
      <c r="T25" s="488">
        <v>6.2</v>
      </c>
      <c r="U25" s="491" t="s">
        <v>110</v>
      </c>
      <c r="V25" s="488">
        <v>10</v>
      </c>
      <c r="W25" s="488">
        <v>10</v>
      </c>
      <c r="X25" s="492">
        <v>56.5</v>
      </c>
      <c r="Y25" s="491">
        <v>150</v>
      </c>
      <c r="Z25" s="497"/>
      <c r="AA25" s="3"/>
    </row>
    <row r="26" spans="1:27" ht="15" customHeight="1">
      <c r="A26" s="523">
        <v>11</v>
      </c>
      <c r="B26" s="488">
        <v>32</v>
      </c>
      <c r="C26" s="488">
        <v>25</v>
      </c>
      <c r="D26" s="489">
        <v>29</v>
      </c>
      <c r="E26" s="489">
        <v>-6</v>
      </c>
      <c r="F26" s="488">
        <v>28</v>
      </c>
      <c r="G26" s="489">
        <v>36</v>
      </c>
      <c r="H26" s="489">
        <v>0</v>
      </c>
      <c r="I26" s="490" t="s">
        <v>18</v>
      </c>
      <c r="J26" s="489" t="s">
        <v>18</v>
      </c>
      <c r="K26" s="489">
        <v>0</v>
      </c>
      <c r="L26" s="488">
        <v>91</v>
      </c>
      <c r="M26" s="488">
        <v>77</v>
      </c>
      <c r="N26" s="488">
        <v>3004</v>
      </c>
      <c r="O26" s="503">
        <v>2989</v>
      </c>
      <c r="P26" s="498">
        <v>5</v>
      </c>
      <c r="Q26" s="488">
        <v>9</v>
      </c>
      <c r="R26" s="488">
        <v>19</v>
      </c>
      <c r="S26" s="488" t="s">
        <v>75</v>
      </c>
      <c r="T26" s="488">
        <v>5.5</v>
      </c>
      <c r="U26" s="491" t="s">
        <v>75</v>
      </c>
      <c r="V26" s="488">
        <v>10</v>
      </c>
      <c r="W26" s="488">
        <v>10</v>
      </c>
      <c r="X26" s="492">
        <v>45.5</v>
      </c>
      <c r="Y26" s="491">
        <v>110</v>
      </c>
      <c r="Z26" s="497"/>
      <c r="AA26" s="3"/>
    </row>
    <row r="27" spans="1:27" ht="15" customHeight="1">
      <c r="A27" s="523">
        <v>12</v>
      </c>
      <c r="B27" s="488">
        <v>29</v>
      </c>
      <c r="C27" s="488">
        <v>26</v>
      </c>
      <c r="D27" s="489">
        <v>28</v>
      </c>
      <c r="E27" s="489">
        <v>-5</v>
      </c>
      <c r="F27" s="488">
        <v>26</v>
      </c>
      <c r="G27" s="489">
        <v>38</v>
      </c>
      <c r="H27" s="489">
        <v>0</v>
      </c>
      <c r="I27" s="490" t="s">
        <v>18</v>
      </c>
      <c r="J27" s="489" t="s">
        <v>18</v>
      </c>
      <c r="K27" s="489">
        <v>0</v>
      </c>
      <c r="L27" s="488">
        <v>77</v>
      </c>
      <c r="M27" s="488">
        <v>64</v>
      </c>
      <c r="N27" s="488">
        <v>3025</v>
      </c>
      <c r="O27" s="488">
        <v>3004</v>
      </c>
      <c r="P27" s="498">
        <v>6</v>
      </c>
      <c r="Q27" s="488">
        <v>3</v>
      </c>
      <c r="R27" s="488">
        <v>18</v>
      </c>
      <c r="S27" s="488" t="s">
        <v>23</v>
      </c>
      <c r="T27" s="492">
        <v>4</v>
      </c>
      <c r="U27" s="488" t="s">
        <v>463</v>
      </c>
      <c r="V27" s="488">
        <v>10</v>
      </c>
      <c r="W27" s="488">
        <v>10</v>
      </c>
      <c r="X27" s="492">
        <v>43.5</v>
      </c>
      <c r="Y27" s="491">
        <v>120</v>
      </c>
      <c r="Z27" s="497"/>
      <c r="AA27" s="3"/>
    </row>
    <row r="28" spans="1:27" ht="15" customHeight="1">
      <c r="A28" s="523">
        <v>13</v>
      </c>
      <c r="B28" s="488">
        <v>29</v>
      </c>
      <c r="C28" s="488">
        <v>22</v>
      </c>
      <c r="D28" s="489">
        <v>26</v>
      </c>
      <c r="E28" s="489">
        <v>-9</v>
      </c>
      <c r="F28" s="488">
        <v>23</v>
      </c>
      <c r="G28" s="489">
        <v>39</v>
      </c>
      <c r="H28" s="489">
        <v>0</v>
      </c>
      <c r="I28" s="490" t="s">
        <v>18</v>
      </c>
      <c r="J28" s="492" t="s">
        <v>18</v>
      </c>
      <c r="K28" s="489">
        <v>0</v>
      </c>
      <c r="L28" s="488">
        <v>75</v>
      </c>
      <c r="M28" s="488">
        <v>57</v>
      </c>
      <c r="N28" s="488">
        <v>3031</v>
      </c>
      <c r="O28" s="488">
        <v>3023</v>
      </c>
      <c r="P28" s="498">
        <v>2</v>
      </c>
      <c r="Q28" s="488">
        <v>6</v>
      </c>
      <c r="R28" s="488">
        <v>8</v>
      </c>
      <c r="S28" s="488" t="s">
        <v>111</v>
      </c>
      <c r="T28" s="488">
        <v>1.9</v>
      </c>
      <c r="U28" s="488" t="s">
        <v>356</v>
      </c>
      <c r="V28" s="488">
        <v>10</v>
      </c>
      <c r="W28" s="503">
        <v>10</v>
      </c>
      <c r="X28" s="492">
        <v>43.3</v>
      </c>
      <c r="Y28" s="491">
        <v>520</v>
      </c>
      <c r="Z28" s="497"/>
      <c r="AA28" s="3"/>
    </row>
    <row r="29" spans="1:27" ht="15" customHeight="1">
      <c r="A29" s="523">
        <v>14</v>
      </c>
      <c r="B29" s="488">
        <v>30</v>
      </c>
      <c r="C29" s="488">
        <v>23</v>
      </c>
      <c r="D29" s="489">
        <v>27</v>
      </c>
      <c r="E29" s="489">
        <v>-8</v>
      </c>
      <c r="F29" s="488">
        <v>30</v>
      </c>
      <c r="G29" s="489">
        <v>38</v>
      </c>
      <c r="H29" s="489">
        <v>0</v>
      </c>
      <c r="I29" s="490">
        <v>0.14</v>
      </c>
      <c r="J29" s="492">
        <v>2.6</v>
      </c>
      <c r="K29" s="492">
        <v>2.5</v>
      </c>
      <c r="L29" s="488">
        <v>99</v>
      </c>
      <c r="M29" s="488">
        <v>75</v>
      </c>
      <c r="N29" s="488">
        <v>3027</v>
      </c>
      <c r="O29" s="488">
        <v>3014</v>
      </c>
      <c r="P29" s="488">
        <v>1</v>
      </c>
      <c r="Q29" s="488">
        <v>2</v>
      </c>
      <c r="R29" s="488">
        <v>13</v>
      </c>
      <c r="S29" s="488" t="s">
        <v>238</v>
      </c>
      <c r="T29" s="492">
        <v>3.1</v>
      </c>
      <c r="U29" s="491" t="s">
        <v>238</v>
      </c>
      <c r="V29" s="488">
        <v>10</v>
      </c>
      <c r="W29" s="488">
        <v>10</v>
      </c>
      <c r="X29" s="492">
        <v>41.9</v>
      </c>
      <c r="Y29" s="491">
        <v>150</v>
      </c>
      <c r="Z29" s="497"/>
      <c r="AA29" s="3"/>
    </row>
    <row r="30" spans="1:27" ht="15" customHeight="1">
      <c r="A30" s="523">
        <v>15</v>
      </c>
      <c r="B30" s="488">
        <v>33</v>
      </c>
      <c r="C30" s="488">
        <v>30</v>
      </c>
      <c r="D30" s="489">
        <v>32</v>
      </c>
      <c r="E30" s="489">
        <v>-3</v>
      </c>
      <c r="F30" s="488">
        <v>31</v>
      </c>
      <c r="G30" s="489">
        <v>33</v>
      </c>
      <c r="H30" s="489">
        <v>0</v>
      </c>
      <c r="I30" s="490">
        <v>0.09</v>
      </c>
      <c r="J30" s="492">
        <v>0.7</v>
      </c>
      <c r="K30" s="492">
        <v>2.3</v>
      </c>
      <c r="L30" s="488">
        <v>100</v>
      </c>
      <c r="M30" s="488">
        <v>96</v>
      </c>
      <c r="N30" s="488">
        <v>3022</v>
      </c>
      <c r="O30" s="488">
        <v>3016</v>
      </c>
      <c r="P30" s="498">
        <v>3</v>
      </c>
      <c r="Q30" s="498">
        <v>1</v>
      </c>
      <c r="R30" s="498">
        <v>11</v>
      </c>
      <c r="S30" s="498" t="s">
        <v>238</v>
      </c>
      <c r="T30" s="498">
        <v>2.6</v>
      </c>
      <c r="U30" s="498" t="s">
        <v>356</v>
      </c>
      <c r="V30" s="503">
        <v>10</v>
      </c>
      <c r="W30" s="503">
        <v>10</v>
      </c>
      <c r="X30" s="504">
        <v>42.4</v>
      </c>
      <c r="Y30" s="491">
        <v>130</v>
      </c>
      <c r="Z30" s="505"/>
      <c r="AA30" s="3"/>
    </row>
    <row r="31" spans="1:27" ht="15" customHeight="1">
      <c r="A31" s="523">
        <v>16</v>
      </c>
      <c r="B31" s="488">
        <v>33</v>
      </c>
      <c r="C31" s="488">
        <v>21</v>
      </c>
      <c r="D31" s="489">
        <v>27</v>
      </c>
      <c r="E31" s="489">
        <v>-8</v>
      </c>
      <c r="F31" s="488">
        <v>22</v>
      </c>
      <c r="G31" s="489">
        <v>38</v>
      </c>
      <c r="H31" s="489">
        <v>0</v>
      </c>
      <c r="I31" s="490">
        <v>0.12</v>
      </c>
      <c r="J31" s="492">
        <v>0.8</v>
      </c>
      <c r="K31" s="492">
        <v>2.6</v>
      </c>
      <c r="L31" s="488">
        <v>100</v>
      </c>
      <c r="M31" s="488">
        <v>89</v>
      </c>
      <c r="N31" s="488">
        <v>3017</v>
      </c>
      <c r="O31" s="488">
        <v>3004</v>
      </c>
      <c r="P31" s="498">
        <v>3</v>
      </c>
      <c r="Q31" s="498">
        <v>5</v>
      </c>
      <c r="R31" s="498">
        <v>12</v>
      </c>
      <c r="S31" s="498" t="s">
        <v>237</v>
      </c>
      <c r="T31" s="498" t="s">
        <v>356</v>
      </c>
      <c r="U31" s="498" t="s">
        <v>535</v>
      </c>
      <c r="V31" s="503">
        <v>10</v>
      </c>
      <c r="W31" s="503">
        <v>10</v>
      </c>
      <c r="X31" s="504">
        <v>42.4</v>
      </c>
      <c r="Y31" s="491">
        <v>150</v>
      </c>
      <c r="Z31" s="497"/>
      <c r="AA31" s="3"/>
    </row>
    <row r="32" spans="1:27" ht="15" customHeight="1">
      <c r="A32" s="523">
        <v>17</v>
      </c>
      <c r="B32" s="488">
        <v>26</v>
      </c>
      <c r="C32" s="503">
        <v>21</v>
      </c>
      <c r="D32" s="489">
        <v>24</v>
      </c>
      <c r="E32" s="489">
        <v>-11</v>
      </c>
      <c r="F32" s="503">
        <v>22</v>
      </c>
      <c r="G32" s="489">
        <v>41</v>
      </c>
      <c r="H32" s="489">
        <v>0</v>
      </c>
      <c r="I32" s="506">
        <v>0.03</v>
      </c>
      <c r="J32" s="504">
        <v>0.6</v>
      </c>
      <c r="K32" s="504">
        <v>3.1</v>
      </c>
      <c r="L32" s="488">
        <v>96</v>
      </c>
      <c r="M32" s="488">
        <v>76</v>
      </c>
      <c r="N32" s="503">
        <v>3010</v>
      </c>
      <c r="O32" s="503">
        <v>2996</v>
      </c>
      <c r="P32" s="503">
        <v>3</v>
      </c>
      <c r="Q32" s="503">
        <v>5</v>
      </c>
      <c r="R32" s="503">
        <v>19</v>
      </c>
      <c r="S32" s="503" t="s">
        <v>236</v>
      </c>
      <c r="T32" s="503" t="s">
        <v>356</v>
      </c>
      <c r="U32" s="508" t="s">
        <v>356</v>
      </c>
      <c r="V32" s="503">
        <v>10</v>
      </c>
      <c r="W32" s="503">
        <v>10</v>
      </c>
      <c r="X32" s="504">
        <v>41</v>
      </c>
      <c r="Y32" s="508">
        <v>480</v>
      </c>
      <c r="Z32" s="497"/>
      <c r="AA32" s="3"/>
    </row>
    <row r="33" spans="1:29" ht="15" customHeight="1">
      <c r="A33" s="523">
        <v>18</v>
      </c>
      <c r="B33" s="488">
        <v>22</v>
      </c>
      <c r="C33" s="503">
        <v>17</v>
      </c>
      <c r="D33" s="489">
        <v>20</v>
      </c>
      <c r="E33" s="489">
        <v>-14</v>
      </c>
      <c r="F33" s="503">
        <v>22</v>
      </c>
      <c r="G33" s="489">
        <v>45</v>
      </c>
      <c r="H33" s="489">
        <v>0</v>
      </c>
      <c r="I33" s="507" t="s">
        <v>18</v>
      </c>
      <c r="J33" s="504">
        <v>0.2</v>
      </c>
      <c r="K33" s="504">
        <v>3.2</v>
      </c>
      <c r="L33" s="488">
        <v>90</v>
      </c>
      <c r="M33" s="488">
        <v>69</v>
      </c>
      <c r="N33" s="503">
        <v>3013</v>
      </c>
      <c r="O33" s="503">
        <v>2977</v>
      </c>
      <c r="P33" s="503">
        <v>5</v>
      </c>
      <c r="Q33" s="503">
        <v>7</v>
      </c>
      <c r="R33" s="503">
        <v>22</v>
      </c>
      <c r="S33" s="503" t="s">
        <v>465</v>
      </c>
      <c r="T33" s="503">
        <v>5.9</v>
      </c>
      <c r="U33" s="508" t="s">
        <v>237</v>
      </c>
      <c r="V33" s="503">
        <v>10</v>
      </c>
      <c r="W33" s="503">
        <v>10</v>
      </c>
      <c r="X33" s="504">
        <v>39</v>
      </c>
      <c r="Y33" s="508">
        <v>570</v>
      </c>
      <c r="Z33" s="497"/>
      <c r="AA33" s="11"/>
      <c r="AB33" s="53"/>
      <c r="AC33" s="53"/>
    </row>
    <row r="34" spans="1:28" ht="15" customHeight="1">
      <c r="A34" s="523">
        <v>19</v>
      </c>
      <c r="B34" s="488">
        <v>23</v>
      </c>
      <c r="C34" s="503">
        <v>11</v>
      </c>
      <c r="D34" s="489">
        <v>17</v>
      </c>
      <c r="E34" s="489">
        <v>-16</v>
      </c>
      <c r="F34" s="503">
        <v>11</v>
      </c>
      <c r="G34" s="489">
        <v>48</v>
      </c>
      <c r="H34" s="489">
        <v>0</v>
      </c>
      <c r="I34" s="506">
        <v>0.01</v>
      </c>
      <c r="J34" s="504">
        <v>0.2</v>
      </c>
      <c r="K34" s="503">
        <v>3.1</v>
      </c>
      <c r="L34" s="488">
        <v>80</v>
      </c>
      <c r="M34" s="488">
        <v>59</v>
      </c>
      <c r="N34" s="503">
        <v>3019</v>
      </c>
      <c r="O34" s="503">
        <v>2976</v>
      </c>
      <c r="P34" s="503">
        <v>6</v>
      </c>
      <c r="Q34" s="503">
        <v>2</v>
      </c>
      <c r="R34" s="503">
        <v>24</v>
      </c>
      <c r="S34" s="503" t="s">
        <v>236</v>
      </c>
      <c r="T34" s="503">
        <v>5.8</v>
      </c>
      <c r="U34" s="508" t="s">
        <v>75</v>
      </c>
      <c r="V34" s="503">
        <v>8</v>
      </c>
      <c r="W34" s="503">
        <v>1</v>
      </c>
      <c r="X34" s="504">
        <v>37.6</v>
      </c>
      <c r="Y34" s="508">
        <v>620</v>
      </c>
      <c r="Z34" s="497"/>
      <c r="AA34" s="48"/>
      <c r="AB34" s="23"/>
    </row>
    <row r="35" spans="1:27" ht="15" customHeight="1">
      <c r="A35" s="523">
        <v>20</v>
      </c>
      <c r="B35" s="488">
        <v>30</v>
      </c>
      <c r="C35" s="509">
        <v>11</v>
      </c>
      <c r="D35" s="489">
        <v>21</v>
      </c>
      <c r="E35" s="489">
        <v>-10</v>
      </c>
      <c r="F35" s="503">
        <v>28</v>
      </c>
      <c r="G35" s="489">
        <v>44</v>
      </c>
      <c r="H35" s="489">
        <v>0</v>
      </c>
      <c r="I35" s="507" t="s">
        <v>18</v>
      </c>
      <c r="J35" s="507" t="s">
        <v>18</v>
      </c>
      <c r="K35" s="504">
        <v>3</v>
      </c>
      <c r="L35" s="488">
        <v>87</v>
      </c>
      <c r="M35" s="488">
        <v>61</v>
      </c>
      <c r="N35" s="503">
        <v>3018</v>
      </c>
      <c r="O35" s="503">
        <v>2986</v>
      </c>
      <c r="P35" s="488">
        <v>5</v>
      </c>
      <c r="Q35" s="488">
        <v>3</v>
      </c>
      <c r="R35" s="503">
        <v>13</v>
      </c>
      <c r="S35" s="503" t="s">
        <v>110</v>
      </c>
      <c r="T35" s="503">
        <v>3.8</v>
      </c>
      <c r="U35" s="508" t="s">
        <v>241</v>
      </c>
      <c r="V35" s="503">
        <v>4</v>
      </c>
      <c r="W35" s="503">
        <v>0</v>
      </c>
      <c r="X35" s="504">
        <v>37</v>
      </c>
      <c r="Y35" s="508">
        <v>450</v>
      </c>
      <c r="Z35" s="497"/>
      <c r="AA35" s="3"/>
    </row>
    <row r="36" spans="1:27" ht="15" customHeight="1">
      <c r="A36" s="523">
        <v>21</v>
      </c>
      <c r="B36" s="488">
        <v>33</v>
      </c>
      <c r="C36" s="503">
        <v>18</v>
      </c>
      <c r="D36" s="489">
        <v>26</v>
      </c>
      <c r="E36" s="489">
        <v>-4</v>
      </c>
      <c r="F36" s="503">
        <v>18</v>
      </c>
      <c r="G36" s="489">
        <v>39</v>
      </c>
      <c r="H36" s="489">
        <v>0</v>
      </c>
      <c r="I36" s="507">
        <v>0</v>
      </c>
      <c r="J36" s="507">
        <v>0</v>
      </c>
      <c r="K36" s="503">
        <v>2.9</v>
      </c>
      <c r="L36" s="488">
        <v>87</v>
      </c>
      <c r="M36" s="488">
        <v>60</v>
      </c>
      <c r="N36" s="503">
        <v>3023</v>
      </c>
      <c r="O36" s="503">
        <v>2986</v>
      </c>
      <c r="P36" s="503">
        <v>5</v>
      </c>
      <c r="Q36" s="503">
        <v>3</v>
      </c>
      <c r="R36" s="503">
        <v>13</v>
      </c>
      <c r="S36" s="503" t="s">
        <v>236</v>
      </c>
      <c r="T36" s="504">
        <v>2.8</v>
      </c>
      <c r="U36" s="508" t="s">
        <v>236</v>
      </c>
      <c r="V36" s="503">
        <v>0</v>
      </c>
      <c r="W36" s="503">
        <v>1</v>
      </c>
      <c r="X36" s="504">
        <v>37.8</v>
      </c>
      <c r="Y36" s="508">
        <v>430</v>
      </c>
      <c r="Z36" s="497"/>
      <c r="AA36" s="3"/>
    </row>
    <row r="37" spans="1:27" ht="15" customHeight="1">
      <c r="A37" s="523">
        <v>22</v>
      </c>
      <c r="B37" s="488">
        <v>40</v>
      </c>
      <c r="C37" s="503">
        <v>18</v>
      </c>
      <c r="D37" s="489">
        <v>29</v>
      </c>
      <c r="E37" s="489">
        <v>-1</v>
      </c>
      <c r="F37" s="503">
        <v>29</v>
      </c>
      <c r="G37" s="489">
        <v>36</v>
      </c>
      <c r="H37" s="489">
        <v>0</v>
      </c>
      <c r="I37" s="507">
        <v>0</v>
      </c>
      <c r="J37" s="507">
        <v>0</v>
      </c>
      <c r="K37" s="503">
        <v>2.1</v>
      </c>
      <c r="L37" s="488">
        <v>92</v>
      </c>
      <c r="M37" s="488">
        <v>61</v>
      </c>
      <c r="N37" s="503">
        <v>3021</v>
      </c>
      <c r="O37" s="503">
        <v>3000</v>
      </c>
      <c r="P37" s="503">
        <v>4</v>
      </c>
      <c r="Q37" s="503">
        <v>1</v>
      </c>
      <c r="R37" s="503">
        <v>8</v>
      </c>
      <c r="S37" s="503" t="s">
        <v>109</v>
      </c>
      <c r="T37" s="503">
        <v>1.9</v>
      </c>
      <c r="U37" s="508" t="s">
        <v>241</v>
      </c>
      <c r="V37" s="503">
        <v>10</v>
      </c>
      <c r="W37" s="503">
        <v>0</v>
      </c>
      <c r="X37" s="504">
        <v>39</v>
      </c>
      <c r="Y37" s="508">
        <v>410</v>
      </c>
      <c r="Z37" s="497"/>
      <c r="AA37" s="3"/>
    </row>
    <row r="38" spans="1:27" ht="15" customHeight="1">
      <c r="A38" s="523">
        <v>23</v>
      </c>
      <c r="B38" s="488">
        <v>49</v>
      </c>
      <c r="C38" s="503">
        <v>23</v>
      </c>
      <c r="D38" s="489">
        <v>36</v>
      </c>
      <c r="E38" s="489">
        <v>8</v>
      </c>
      <c r="F38" s="503">
        <v>40</v>
      </c>
      <c r="G38" s="489">
        <v>29</v>
      </c>
      <c r="H38" s="489">
        <v>0</v>
      </c>
      <c r="I38" s="507">
        <v>0</v>
      </c>
      <c r="J38" s="507">
        <v>0</v>
      </c>
      <c r="K38" s="503">
        <v>1.2</v>
      </c>
      <c r="L38" s="488">
        <v>94</v>
      </c>
      <c r="M38" s="488">
        <v>47</v>
      </c>
      <c r="N38" s="503">
        <v>3002</v>
      </c>
      <c r="O38" s="503">
        <v>2993</v>
      </c>
      <c r="P38" s="488">
        <v>1</v>
      </c>
      <c r="Q38" s="503">
        <v>6</v>
      </c>
      <c r="R38" s="503">
        <v>12</v>
      </c>
      <c r="S38" s="503" t="s">
        <v>238</v>
      </c>
      <c r="T38" s="503">
        <v>2.8</v>
      </c>
      <c r="U38" s="508" t="s">
        <v>238</v>
      </c>
      <c r="V38" s="503">
        <v>0</v>
      </c>
      <c r="W38" s="503">
        <v>3</v>
      </c>
      <c r="X38" s="504">
        <v>40.1</v>
      </c>
      <c r="Y38" s="508">
        <v>410</v>
      </c>
      <c r="Z38" s="497"/>
      <c r="AA38" s="3"/>
    </row>
    <row r="39" spans="1:27" ht="15" customHeight="1">
      <c r="A39" s="523">
        <v>24</v>
      </c>
      <c r="B39" s="488">
        <v>43</v>
      </c>
      <c r="C39" s="510">
        <v>33</v>
      </c>
      <c r="D39" s="489">
        <v>38</v>
      </c>
      <c r="E39" s="489">
        <v>10</v>
      </c>
      <c r="F39" s="503">
        <v>33</v>
      </c>
      <c r="G39" s="489">
        <v>27</v>
      </c>
      <c r="H39" s="489">
        <v>0</v>
      </c>
      <c r="I39" s="507">
        <v>0</v>
      </c>
      <c r="J39" s="507">
        <v>0</v>
      </c>
      <c r="K39" s="504">
        <v>0.5</v>
      </c>
      <c r="L39" s="488">
        <v>99</v>
      </c>
      <c r="M39" s="488">
        <v>81</v>
      </c>
      <c r="N39" s="503">
        <v>3019</v>
      </c>
      <c r="O39" s="503">
        <v>2995</v>
      </c>
      <c r="P39" s="488">
        <v>1</v>
      </c>
      <c r="Q39" s="503">
        <v>3</v>
      </c>
      <c r="R39" s="503">
        <v>14</v>
      </c>
      <c r="S39" s="503" t="s">
        <v>236</v>
      </c>
      <c r="T39" s="503">
        <v>2.8</v>
      </c>
      <c r="U39" s="508" t="s">
        <v>236</v>
      </c>
      <c r="V39" s="503">
        <v>8</v>
      </c>
      <c r="W39" s="503">
        <v>1</v>
      </c>
      <c r="X39" s="504">
        <v>41</v>
      </c>
      <c r="Y39" s="508">
        <v>380</v>
      </c>
      <c r="Z39" s="497" t="s">
        <v>537</v>
      </c>
      <c r="AA39" s="3"/>
    </row>
    <row r="40" spans="1:27" ht="15" customHeight="1">
      <c r="A40" s="523">
        <v>25</v>
      </c>
      <c r="B40" s="488">
        <v>51</v>
      </c>
      <c r="C40" s="503">
        <v>28</v>
      </c>
      <c r="D40" s="489">
        <v>40</v>
      </c>
      <c r="E40" s="489">
        <v>11</v>
      </c>
      <c r="F40" s="503">
        <v>44</v>
      </c>
      <c r="G40" s="489">
        <v>25</v>
      </c>
      <c r="H40" s="489">
        <v>0</v>
      </c>
      <c r="I40" s="507">
        <v>0</v>
      </c>
      <c r="J40" s="507">
        <v>0</v>
      </c>
      <c r="K40" s="503" t="s">
        <v>18</v>
      </c>
      <c r="L40" s="488">
        <v>95</v>
      </c>
      <c r="M40" s="488">
        <v>49</v>
      </c>
      <c r="N40" s="503">
        <v>3019</v>
      </c>
      <c r="O40" s="503">
        <v>2990</v>
      </c>
      <c r="P40" s="503">
        <v>2</v>
      </c>
      <c r="Q40" s="503">
        <v>3</v>
      </c>
      <c r="R40" s="503">
        <v>14</v>
      </c>
      <c r="S40" s="503" t="s">
        <v>240</v>
      </c>
      <c r="T40" s="504">
        <v>3.9</v>
      </c>
      <c r="U40" s="503" t="s">
        <v>241</v>
      </c>
      <c r="V40" s="503">
        <v>0</v>
      </c>
      <c r="W40" s="503">
        <v>8</v>
      </c>
      <c r="X40" s="504">
        <v>42.4</v>
      </c>
      <c r="Y40" s="508">
        <v>390</v>
      </c>
      <c r="Z40" s="497"/>
      <c r="AA40" s="3"/>
    </row>
    <row r="41" spans="1:27" ht="15" customHeight="1">
      <c r="A41" s="523">
        <v>26</v>
      </c>
      <c r="B41" s="488">
        <v>55</v>
      </c>
      <c r="C41" s="503">
        <v>39</v>
      </c>
      <c r="D41" s="489">
        <v>47</v>
      </c>
      <c r="E41" s="489">
        <v>20</v>
      </c>
      <c r="F41" s="503">
        <v>39</v>
      </c>
      <c r="G41" s="489">
        <v>18</v>
      </c>
      <c r="H41" s="489">
        <v>0</v>
      </c>
      <c r="I41" s="507">
        <v>0</v>
      </c>
      <c r="J41" s="507">
        <v>0</v>
      </c>
      <c r="K41" s="503">
        <v>0</v>
      </c>
      <c r="L41" s="488">
        <v>77</v>
      </c>
      <c r="M41" s="488">
        <v>40</v>
      </c>
      <c r="N41" s="503">
        <v>2990</v>
      </c>
      <c r="O41" s="503">
        <v>2964</v>
      </c>
      <c r="P41" s="503">
        <v>6</v>
      </c>
      <c r="Q41" s="503">
        <v>1</v>
      </c>
      <c r="R41" s="503">
        <v>17</v>
      </c>
      <c r="S41" s="503" t="s">
        <v>109</v>
      </c>
      <c r="T41" s="504">
        <v>4.3</v>
      </c>
      <c r="U41" s="503" t="s">
        <v>75</v>
      </c>
      <c r="V41" s="503">
        <v>1</v>
      </c>
      <c r="W41" s="503">
        <v>2</v>
      </c>
      <c r="X41" s="504">
        <v>44.8</v>
      </c>
      <c r="Y41" s="508">
        <v>400</v>
      </c>
      <c r="Z41" s="497"/>
      <c r="AA41" s="3"/>
    </row>
    <row r="42" spans="1:27" ht="15" customHeight="1">
      <c r="A42" s="523">
        <v>27</v>
      </c>
      <c r="B42" s="488">
        <v>41</v>
      </c>
      <c r="C42" s="503">
        <v>26</v>
      </c>
      <c r="D42" s="489">
        <v>34</v>
      </c>
      <c r="E42" s="489">
        <v>9</v>
      </c>
      <c r="F42" s="503">
        <v>30</v>
      </c>
      <c r="G42" s="489">
        <v>31</v>
      </c>
      <c r="H42" s="489">
        <v>0</v>
      </c>
      <c r="I42" s="507">
        <v>0</v>
      </c>
      <c r="J42" s="507">
        <v>0</v>
      </c>
      <c r="K42" s="503">
        <v>0</v>
      </c>
      <c r="L42" s="488">
        <v>95</v>
      </c>
      <c r="M42" s="488">
        <v>59</v>
      </c>
      <c r="N42" s="503">
        <v>2981</v>
      </c>
      <c r="O42" s="503">
        <v>2974</v>
      </c>
      <c r="P42" s="503">
        <v>3</v>
      </c>
      <c r="Q42" s="503">
        <v>2</v>
      </c>
      <c r="R42" s="503">
        <v>14</v>
      </c>
      <c r="S42" s="503" t="s">
        <v>23</v>
      </c>
      <c r="T42" s="504">
        <v>2.7</v>
      </c>
      <c r="U42" s="508" t="s">
        <v>236</v>
      </c>
      <c r="V42" s="503">
        <v>0</v>
      </c>
      <c r="W42" s="503">
        <v>0</v>
      </c>
      <c r="X42" s="504">
        <v>43.3</v>
      </c>
      <c r="Y42" s="508">
        <v>420</v>
      </c>
      <c r="Z42" s="497"/>
      <c r="AA42" s="3"/>
    </row>
    <row r="43" spans="1:27" ht="15" customHeight="1">
      <c r="A43" s="523">
        <v>28</v>
      </c>
      <c r="B43" s="488">
        <v>42</v>
      </c>
      <c r="C43" s="503">
        <v>28</v>
      </c>
      <c r="D43" s="489">
        <v>35</v>
      </c>
      <c r="E43" s="489">
        <v>10</v>
      </c>
      <c r="F43" s="503">
        <v>34</v>
      </c>
      <c r="G43" s="489">
        <v>30</v>
      </c>
      <c r="H43" s="489">
        <v>0</v>
      </c>
      <c r="I43" s="507">
        <v>0</v>
      </c>
      <c r="J43" s="507">
        <v>0</v>
      </c>
      <c r="K43" s="503">
        <v>0</v>
      </c>
      <c r="L43" s="488">
        <v>90</v>
      </c>
      <c r="M43" s="488">
        <v>62</v>
      </c>
      <c r="N43" s="503">
        <v>2981</v>
      </c>
      <c r="O43" s="503">
        <v>2958</v>
      </c>
      <c r="P43" s="503">
        <v>3</v>
      </c>
      <c r="Q43" s="503" t="s">
        <v>10</v>
      </c>
      <c r="R43" s="503">
        <v>19</v>
      </c>
      <c r="S43" s="503" t="s">
        <v>110</v>
      </c>
      <c r="T43" s="504">
        <v>3.9</v>
      </c>
      <c r="U43" s="503" t="s">
        <v>238</v>
      </c>
      <c r="V43" s="488">
        <v>6</v>
      </c>
      <c r="W43" s="503">
        <v>8</v>
      </c>
      <c r="X43" s="495">
        <v>41</v>
      </c>
      <c r="Y43" s="496">
        <v>420</v>
      </c>
      <c r="Z43" s="497"/>
      <c r="AA43" s="3"/>
    </row>
    <row r="44" spans="1:27" ht="15" customHeight="1">
      <c r="A44" s="523">
        <v>29</v>
      </c>
      <c r="B44" s="503">
        <v>34</v>
      </c>
      <c r="C44" s="503">
        <v>20</v>
      </c>
      <c r="D44" s="489">
        <v>27</v>
      </c>
      <c r="E44" s="489">
        <v>1</v>
      </c>
      <c r="F44" s="503">
        <v>22</v>
      </c>
      <c r="G44" s="489">
        <v>38</v>
      </c>
      <c r="H44" s="489">
        <v>0</v>
      </c>
      <c r="I44" s="524">
        <v>0.56</v>
      </c>
      <c r="J44" s="504">
        <v>7.2</v>
      </c>
      <c r="K44" s="503">
        <v>7.2</v>
      </c>
      <c r="L44" s="488">
        <v>100</v>
      </c>
      <c r="M44" s="488">
        <v>75</v>
      </c>
      <c r="N44" s="503">
        <v>2974</v>
      </c>
      <c r="O44" s="503">
        <v>2954</v>
      </c>
      <c r="P44" s="503">
        <v>2</v>
      </c>
      <c r="Q44" s="503">
        <v>6</v>
      </c>
      <c r="R44" s="503">
        <v>18</v>
      </c>
      <c r="S44" s="503" t="s">
        <v>236</v>
      </c>
      <c r="T44" s="504">
        <v>3.8</v>
      </c>
      <c r="U44" s="507" t="s">
        <v>236</v>
      </c>
      <c r="V44" s="503">
        <v>10</v>
      </c>
      <c r="W44" s="503">
        <v>10</v>
      </c>
      <c r="X44" s="504">
        <v>39.7</v>
      </c>
      <c r="Y44" s="508">
        <v>70</v>
      </c>
      <c r="Z44" s="497"/>
      <c r="AA44" s="3"/>
    </row>
    <row r="45" spans="1:27" ht="15" customHeight="1">
      <c r="A45" s="523">
        <v>30</v>
      </c>
      <c r="B45" s="488">
        <v>22</v>
      </c>
      <c r="C45" s="503">
        <v>11</v>
      </c>
      <c r="D45" s="489">
        <v>17</v>
      </c>
      <c r="E45" s="489">
        <v>-9</v>
      </c>
      <c r="F45" s="503">
        <v>11</v>
      </c>
      <c r="G45" s="489">
        <v>48</v>
      </c>
      <c r="H45" s="489">
        <v>0</v>
      </c>
      <c r="I45" s="507" t="s">
        <v>18</v>
      </c>
      <c r="J45" s="504">
        <v>0.1</v>
      </c>
      <c r="K45" s="503">
        <v>6.9</v>
      </c>
      <c r="L45" s="488">
        <v>100</v>
      </c>
      <c r="M45" s="488">
        <v>70</v>
      </c>
      <c r="N45" s="503">
        <v>3030</v>
      </c>
      <c r="O45" s="503">
        <v>2973</v>
      </c>
      <c r="P45" s="503">
        <v>4</v>
      </c>
      <c r="Q45" s="503">
        <v>7</v>
      </c>
      <c r="R45" s="503">
        <v>27</v>
      </c>
      <c r="S45" s="503" t="s">
        <v>237</v>
      </c>
      <c r="T45" s="503">
        <v>5.3</v>
      </c>
      <c r="U45" s="507" t="s">
        <v>237</v>
      </c>
      <c r="V45" s="503">
        <v>9</v>
      </c>
      <c r="W45" s="503">
        <v>0</v>
      </c>
      <c r="X45" s="504">
        <v>39.9</v>
      </c>
      <c r="Y45" s="508">
        <v>540</v>
      </c>
      <c r="Z45" s="497"/>
      <c r="AA45" s="3"/>
    </row>
    <row r="46" spans="1:27" ht="15" customHeight="1" thickBot="1">
      <c r="A46" s="523"/>
      <c r="B46" s="512"/>
      <c r="C46" s="488"/>
      <c r="D46" s="488"/>
      <c r="E46" s="488"/>
      <c r="F46" s="488"/>
      <c r="G46" s="488"/>
      <c r="H46" s="488"/>
      <c r="I46" s="490"/>
      <c r="J46" s="489"/>
      <c r="K46" s="488"/>
      <c r="L46" s="488"/>
      <c r="M46" s="488"/>
      <c r="N46" s="488"/>
      <c r="O46" s="488"/>
      <c r="P46" s="488"/>
      <c r="Q46" s="488"/>
      <c r="R46" s="488"/>
      <c r="S46" s="488"/>
      <c r="T46" s="488"/>
      <c r="U46" s="489"/>
      <c r="V46" s="488"/>
      <c r="W46" s="489"/>
      <c r="X46" s="492"/>
      <c r="Y46" s="513"/>
      <c r="Z46" s="514"/>
      <c r="AA46" s="3"/>
    </row>
    <row r="47" spans="1:26" ht="15" customHeight="1">
      <c r="A47" s="261"/>
      <c r="B47" s="515">
        <f>SUM(B16:B46)</f>
        <v>1273</v>
      </c>
      <c r="C47" s="516">
        <f>SUM(C16:C45)</f>
        <v>843</v>
      </c>
      <c r="D47" s="517"/>
      <c r="E47" s="518">
        <f>SUM(E16:E46)</f>
        <v>60</v>
      </c>
      <c r="F47" s="515">
        <f>SUM(F16:F46)</f>
        <v>1010</v>
      </c>
      <c r="G47" s="519">
        <f>SUM(G16:G46)</f>
        <v>885</v>
      </c>
      <c r="H47" s="519">
        <v>1</v>
      </c>
      <c r="I47" s="527">
        <f>SUM(I16:I46)</f>
        <v>1.9000000000000004</v>
      </c>
      <c r="J47" s="515">
        <f>SUM(J16:J46)</f>
        <v>12.4</v>
      </c>
      <c r="K47" s="439"/>
      <c r="L47" s="515">
        <f>SUM(L16:L46)</f>
        <v>2704</v>
      </c>
      <c r="M47" s="515">
        <f>SUM(M16:M46)</f>
        <v>1930</v>
      </c>
      <c r="N47" s="515"/>
      <c r="O47" s="515"/>
      <c r="P47" s="515">
        <f>SUM(P16:P46)</f>
        <v>103</v>
      </c>
      <c r="Q47" s="515">
        <f>SUM(Q16:Q46)</f>
        <v>134</v>
      </c>
      <c r="R47" s="515">
        <v>34</v>
      </c>
      <c r="S47" s="515" t="s">
        <v>465</v>
      </c>
      <c r="T47" s="520"/>
      <c r="U47" s="515"/>
      <c r="V47" s="515">
        <f>SUM(V16:V46)</f>
        <v>191</v>
      </c>
      <c r="W47" s="519">
        <f>SUM(W16:W46)</f>
        <v>183</v>
      </c>
      <c r="X47" s="531"/>
      <c r="Z47" s="521" t="s">
        <v>11</v>
      </c>
    </row>
    <row r="48" spans="1:27" ht="15" customHeight="1">
      <c r="A48" s="291"/>
      <c r="B48" s="520">
        <f>AVERAGE(B16:B46)</f>
        <v>42.43333333333333</v>
      </c>
      <c r="C48" s="520">
        <f>AVERAGE(C16:C46)</f>
        <v>28.1</v>
      </c>
      <c r="D48" s="439"/>
      <c r="E48" s="439"/>
      <c r="F48" s="520">
        <f>AVERAGE(F16:F46)</f>
        <v>33.666666666666664</v>
      </c>
      <c r="G48" s="439"/>
      <c r="H48" s="439"/>
      <c r="I48" s="439"/>
      <c r="J48" s="439"/>
      <c r="K48" s="439"/>
      <c r="L48" s="520"/>
      <c r="M48" s="520"/>
      <c r="N48" s="519">
        <f>AVERAGE(N16:N46)</f>
        <v>3010.4666666666667</v>
      </c>
      <c r="O48" s="519">
        <v>2984</v>
      </c>
      <c r="P48" s="520"/>
      <c r="Q48" s="520"/>
      <c r="R48" s="522"/>
      <c r="S48" s="439"/>
      <c r="T48" s="520">
        <v>3.9</v>
      </c>
      <c r="U48" s="520" t="s">
        <v>546</v>
      </c>
      <c r="V48" s="520">
        <f>AVERAGE(V16:V46)</f>
        <v>6.366666666666666</v>
      </c>
      <c r="W48" s="515">
        <v>6.1</v>
      </c>
      <c r="X48" s="520">
        <f>AVERAGE(X16:X46)</f>
        <v>45.16333333333333</v>
      </c>
      <c r="Y48" s="520">
        <f>AVERAGE(Y16:Y46)</f>
        <v>330</v>
      </c>
      <c r="Z48" s="439" t="s">
        <v>60</v>
      </c>
      <c r="AA48" s="4"/>
    </row>
    <row r="49" spans="2:26" ht="15" customHeight="1">
      <c r="B49" s="18" t="s">
        <v>61</v>
      </c>
      <c r="C49" s="16"/>
      <c r="D49" s="16"/>
      <c r="E49" s="16"/>
      <c r="F49" s="16"/>
      <c r="G49" s="16"/>
      <c r="H49" s="16"/>
      <c r="I49" s="16"/>
      <c r="K49" s="18" t="s">
        <v>64</v>
      </c>
      <c r="L49" s="18"/>
      <c r="M49" s="18"/>
      <c r="N49" s="18"/>
      <c r="O49" s="18"/>
      <c r="P49" s="18"/>
      <c r="Q49" s="18"/>
      <c r="T49" s="18" t="s">
        <v>68</v>
      </c>
      <c r="U49" s="16"/>
      <c r="V49" s="16"/>
      <c r="W49" s="16"/>
      <c r="X49" s="16"/>
      <c r="Y49" s="16"/>
      <c r="Z49" s="47"/>
    </row>
    <row r="50" spans="2:26" ht="15" customHeight="1">
      <c r="B50" s="16" t="s">
        <v>89</v>
      </c>
      <c r="C50" s="16"/>
      <c r="D50" s="16"/>
      <c r="E50" s="526">
        <v>35.3</v>
      </c>
      <c r="F50" s="445"/>
      <c r="G50" s="27"/>
      <c r="H50" s="16"/>
      <c r="I50" s="1"/>
      <c r="K50" s="16" t="s">
        <v>92</v>
      </c>
      <c r="L50" s="16"/>
      <c r="M50" s="511">
        <f>G47</f>
        <v>885</v>
      </c>
      <c r="P50" s="16"/>
      <c r="Q50" s="16"/>
      <c r="T50" s="16" t="s">
        <v>152</v>
      </c>
      <c r="W50" s="529">
        <v>1.9</v>
      </c>
      <c r="X50" s="310"/>
      <c r="Z50" s="39"/>
    </row>
    <row r="51" spans="2:26" ht="15" customHeight="1">
      <c r="B51" s="16" t="s">
        <v>128</v>
      </c>
      <c r="C51" s="16"/>
      <c r="D51" s="16"/>
      <c r="E51" s="16"/>
      <c r="F51" s="525">
        <v>1.9</v>
      </c>
      <c r="G51" s="127"/>
      <c r="H51" s="71"/>
      <c r="I51" s="36"/>
      <c r="K51" s="16" t="s">
        <v>135</v>
      </c>
      <c r="L51" s="16"/>
      <c r="M51" s="16"/>
      <c r="N51" s="525">
        <v>-57</v>
      </c>
      <c r="O51" s="127"/>
      <c r="P51" s="20"/>
      <c r="Q51" s="32"/>
      <c r="T51" s="16" t="s">
        <v>256</v>
      </c>
      <c r="X51" s="529">
        <v>0.25</v>
      </c>
      <c r="Y51" s="127"/>
      <c r="Z51" s="80"/>
    </row>
    <row r="52" spans="2:26" ht="15" customHeight="1">
      <c r="B52" s="16" t="s">
        <v>90</v>
      </c>
      <c r="C52" s="16"/>
      <c r="D52" s="16"/>
      <c r="E52" s="526">
        <v>2</v>
      </c>
      <c r="F52" s="445"/>
      <c r="G52" s="26"/>
      <c r="H52" s="16"/>
      <c r="I52" s="1"/>
      <c r="K52" s="16" t="s">
        <v>542</v>
      </c>
      <c r="L52" s="16"/>
      <c r="M52" s="16"/>
      <c r="N52" s="16"/>
      <c r="O52" s="254"/>
      <c r="P52" s="20"/>
      <c r="Q52" s="80"/>
      <c r="R52" s="30"/>
      <c r="T52" s="16" t="s">
        <v>105</v>
      </c>
      <c r="W52" s="528">
        <v>24.31</v>
      </c>
      <c r="X52" s="245"/>
      <c r="Y52" s="130"/>
      <c r="Z52" s="30"/>
    </row>
    <row r="53" spans="2:26" ht="15" customHeight="1">
      <c r="B53" s="16" t="s">
        <v>193</v>
      </c>
      <c r="C53" s="16"/>
      <c r="D53" s="16"/>
      <c r="E53" s="16"/>
      <c r="F53" s="525">
        <v>48.3</v>
      </c>
      <c r="G53" s="145"/>
      <c r="H53" s="34"/>
      <c r="I53" s="28"/>
      <c r="K53" s="16" t="s">
        <v>138</v>
      </c>
      <c r="L53" s="16"/>
      <c r="M53" s="16"/>
      <c r="N53" s="525">
        <v>-250</v>
      </c>
      <c r="O53" s="16"/>
      <c r="P53" s="127"/>
      <c r="Q53" s="30"/>
      <c r="T53" s="16" t="s">
        <v>257</v>
      </c>
      <c r="X53" s="525">
        <v>-6.98</v>
      </c>
      <c r="Y53" s="127"/>
      <c r="Z53" s="80"/>
    </row>
    <row r="54" spans="2:26" ht="15" customHeight="1">
      <c r="B54" s="16" t="s">
        <v>128</v>
      </c>
      <c r="C54" s="16"/>
      <c r="D54" s="16"/>
      <c r="E54" s="16"/>
      <c r="F54" s="251">
        <v>1</v>
      </c>
      <c r="G54" s="127"/>
      <c r="H54" s="76"/>
      <c r="I54" s="36"/>
      <c r="T54" s="16" t="s">
        <v>94</v>
      </c>
      <c r="W54" s="528">
        <v>0.56</v>
      </c>
      <c r="X54" s="530" t="s">
        <v>541</v>
      </c>
      <c r="Y54" s="252" t="s">
        <v>538</v>
      </c>
      <c r="Z54" s="20"/>
    </row>
    <row r="55" spans="2:25" ht="15" customHeight="1">
      <c r="B55" s="16" t="s">
        <v>78</v>
      </c>
      <c r="C55" s="16"/>
      <c r="D55" s="498">
        <f>MAX(B16:B46)</f>
        <v>76</v>
      </c>
      <c r="F55" s="16" t="s">
        <v>115</v>
      </c>
      <c r="G55" s="237" t="s">
        <v>306</v>
      </c>
      <c r="H55" s="250"/>
      <c r="I55" s="1"/>
      <c r="K55" s="18" t="s">
        <v>65</v>
      </c>
      <c r="L55" s="18"/>
      <c r="M55" s="18"/>
      <c r="N55" s="18"/>
      <c r="O55" s="18"/>
      <c r="T55" s="16" t="s">
        <v>169</v>
      </c>
      <c r="X55" s="525">
        <v>12.4</v>
      </c>
      <c r="Y55" s="127"/>
    </row>
    <row r="56" spans="2:26" ht="15" customHeight="1">
      <c r="B56" s="16" t="s">
        <v>79</v>
      </c>
      <c r="C56" s="16"/>
      <c r="D56" s="498">
        <f>MIN(C16:C46)</f>
        <v>11</v>
      </c>
      <c r="F56" s="16" t="s">
        <v>272</v>
      </c>
      <c r="G56" s="237" t="s">
        <v>405</v>
      </c>
      <c r="H56" s="250"/>
      <c r="I56" s="1"/>
      <c r="K56" s="16" t="s">
        <v>92</v>
      </c>
      <c r="N56" s="498">
        <v>1</v>
      </c>
      <c r="T56" s="16" t="s">
        <v>249</v>
      </c>
      <c r="X56" s="525">
        <v>4.9</v>
      </c>
      <c r="Y56" s="127"/>
      <c r="Z56" s="80"/>
    </row>
    <row r="57" spans="2:25" ht="15" customHeight="1">
      <c r="B57" s="16"/>
      <c r="C57" s="16" t="s">
        <v>63</v>
      </c>
      <c r="D57" s="16"/>
      <c r="E57" s="16"/>
      <c r="F57" s="16"/>
      <c r="G57" s="16"/>
      <c r="H57" s="16"/>
      <c r="I57" s="1"/>
      <c r="K57" s="16" t="s">
        <v>135</v>
      </c>
      <c r="N57" s="498">
        <v>1</v>
      </c>
      <c r="T57" s="16" t="s">
        <v>124</v>
      </c>
      <c r="X57" s="525">
        <v>13.6</v>
      </c>
      <c r="Y57" s="136"/>
    </row>
    <row r="58" spans="2:26" ht="15" customHeight="1">
      <c r="B58" s="16" t="s">
        <v>81</v>
      </c>
      <c r="C58" s="16"/>
      <c r="D58" s="16"/>
      <c r="E58" s="498">
        <f>COUNTIF(B16:B46,"&gt;=90")</f>
        <v>0</v>
      </c>
      <c r="H58" s="16"/>
      <c r="I58" s="1"/>
      <c r="K58" s="16" t="s">
        <v>143</v>
      </c>
      <c r="N58" s="525">
        <v>731</v>
      </c>
      <c r="O58" s="254"/>
      <c r="P58" s="127"/>
      <c r="R58" s="30"/>
      <c r="T58" s="16" t="s">
        <v>195</v>
      </c>
      <c r="X58" s="525">
        <v>5.3</v>
      </c>
      <c r="Y58" s="127"/>
      <c r="Z58" s="80"/>
    </row>
    <row r="59" spans="2:26" ht="15" customHeight="1">
      <c r="B59" s="16" t="s">
        <v>80</v>
      </c>
      <c r="C59" s="16"/>
      <c r="D59" s="16"/>
      <c r="E59" s="498">
        <f>COUNTIF(B16:B46,"&lt;=32")</f>
        <v>9</v>
      </c>
      <c r="H59" s="16"/>
      <c r="I59" s="1"/>
      <c r="K59" s="16" t="s">
        <v>77</v>
      </c>
      <c r="N59" s="525">
        <v>71</v>
      </c>
      <c r="O59" s="254"/>
      <c r="P59" s="127"/>
      <c r="T59" s="16" t="s">
        <v>94</v>
      </c>
      <c r="W59" s="525">
        <v>7.2</v>
      </c>
      <c r="X59" s="530" t="s">
        <v>543</v>
      </c>
      <c r="Y59" s="243"/>
      <c r="Z59" s="20"/>
    </row>
    <row r="60" spans="2:25" ht="15" customHeight="1">
      <c r="B60" s="16" t="s">
        <v>82</v>
      </c>
      <c r="C60" s="16"/>
      <c r="D60" s="16"/>
      <c r="E60" s="498">
        <f>COUNTIF(C16:C46,"&lt;=32")</f>
        <v>21</v>
      </c>
      <c r="H60" s="16"/>
      <c r="I60" s="1"/>
      <c r="T60" s="16" t="s">
        <v>288</v>
      </c>
      <c r="X60" s="525">
        <v>7.2</v>
      </c>
      <c r="Y60" s="28" t="s">
        <v>540</v>
      </c>
    </row>
    <row r="61" spans="2:23" ht="15" customHeight="1">
      <c r="B61" s="16" t="s">
        <v>83</v>
      </c>
      <c r="C61" s="16"/>
      <c r="D61" s="16"/>
      <c r="E61" s="498">
        <f>COUNTIF(C16:C46,"&lt;=0")</f>
        <v>0</v>
      </c>
      <c r="H61" s="16"/>
      <c r="I61" s="1"/>
      <c r="K61" s="18" t="s">
        <v>66</v>
      </c>
      <c r="L61" s="17"/>
      <c r="M61" s="17"/>
      <c r="N61" s="17"/>
      <c r="O61" s="17"/>
      <c r="T61" s="16" t="s">
        <v>95</v>
      </c>
      <c r="W61" s="237" t="s">
        <v>76</v>
      </c>
    </row>
    <row r="62" spans="11:23" ht="15" customHeight="1">
      <c r="K62" s="16" t="s">
        <v>127</v>
      </c>
      <c r="M62" s="528">
        <v>29.97</v>
      </c>
      <c r="N62" s="20"/>
      <c r="O62" s="79"/>
      <c r="P62" s="548"/>
      <c r="Q62" s="548"/>
      <c r="U62" s="16" t="s">
        <v>353</v>
      </c>
      <c r="V62" s="16"/>
      <c r="W62" s="237" t="s">
        <v>76</v>
      </c>
    </row>
    <row r="63" spans="2:23" ht="15" customHeight="1">
      <c r="B63" s="18" t="s">
        <v>74</v>
      </c>
      <c r="C63" s="17"/>
      <c r="D63" s="17"/>
      <c r="E63" s="17"/>
      <c r="K63" s="16" t="s">
        <v>209</v>
      </c>
      <c r="N63" s="526">
        <v>-0.1</v>
      </c>
      <c r="O63" s="127"/>
      <c r="P63" s="78"/>
      <c r="Q63" s="23"/>
      <c r="U63" s="16" t="s">
        <v>354</v>
      </c>
      <c r="V63" s="16"/>
      <c r="W63" s="237" t="s">
        <v>76</v>
      </c>
    </row>
    <row r="64" spans="2:17" ht="15" customHeight="1">
      <c r="B64" s="16" t="s">
        <v>156</v>
      </c>
      <c r="E64" s="252">
        <v>3.9</v>
      </c>
      <c r="F64" s="136"/>
      <c r="K64" s="16" t="s">
        <v>78</v>
      </c>
      <c r="L64" s="524">
        <f>MAX(N16:N46)/100</f>
        <v>30.56</v>
      </c>
      <c r="M64" s="16" t="s">
        <v>85</v>
      </c>
      <c r="N64" s="321" t="s">
        <v>469</v>
      </c>
      <c r="P64" s="20"/>
      <c r="Q64" s="23"/>
    </row>
    <row r="65" spans="2:26" ht="15" customHeight="1">
      <c r="B65" s="16" t="s">
        <v>544</v>
      </c>
      <c r="G65" s="20"/>
      <c r="I65" s="24"/>
      <c r="K65" s="16" t="s">
        <v>79</v>
      </c>
      <c r="L65" s="524">
        <v>29.31</v>
      </c>
      <c r="M65" s="16" t="s">
        <v>85</v>
      </c>
      <c r="N65" s="321" t="s">
        <v>247</v>
      </c>
      <c r="P65" s="64"/>
      <c r="T65" s="18" t="s">
        <v>102</v>
      </c>
      <c r="U65" s="18"/>
      <c r="V65" s="18"/>
      <c r="W65" s="18"/>
      <c r="X65" s="18"/>
      <c r="Y65" s="40"/>
      <c r="Z65" s="40"/>
    </row>
    <row r="66" spans="2:24" ht="15" customHeight="1">
      <c r="B66" s="16" t="s">
        <v>84</v>
      </c>
      <c r="D66" s="252">
        <v>34</v>
      </c>
      <c r="E66" s="16" t="s">
        <v>545</v>
      </c>
      <c r="F66" s="525" t="s">
        <v>352</v>
      </c>
      <c r="H66" s="20"/>
      <c r="O66" s="20"/>
      <c r="P66" s="20"/>
      <c r="T66" s="16" t="s">
        <v>156</v>
      </c>
      <c r="U66" s="16"/>
      <c r="V66" s="16"/>
      <c r="W66" s="525">
        <v>330</v>
      </c>
      <c r="X66" s="127"/>
    </row>
    <row r="67" spans="2:24" ht="15" customHeight="1">
      <c r="B67" s="16" t="s">
        <v>126</v>
      </c>
      <c r="D67" s="252" t="s">
        <v>465</v>
      </c>
      <c r="E67" s="498"/>
      <c r="F67" s="26"/>
      <c r="T67" s="16" t="s">
        <v>104</v>
      </c>
      <c r="V67" s="498">
        <v>620</v>
      </c>
      <c r="W67" s="39" t="s">
        <v>539</v>
      </c>
      <c r="X67" s="498" t="s">
        <v>346</v>
      </c>
    </row>
    <row r="68" spans="2:26" ht="15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Z68" s="44"/>
    </row>
    <row r="69" spans="2:28" ht="15" customHeight="1">
      <c r="B69" s="42" t="s">
        <v>530</v>
      </c>
      <c r="C69" s="42"/>
      <c r="D69" s="42"/>
      <c r="E69" s="42"/>
      <c r="F69" s="42"/>
      <c r="G69" s="42"/>
      <c r="H69" s="42"/>
      <c r="I69" s="42"/>
      <c r="J69" s="42"/>
      <c r="K69" s="20"/>
      <c r="L69" s="20"/>
      <c r="M69" s="20"/>
      <c r="N69" s="20"/>
      <c r="O69" s="21"/>
      <c r="P69" s="21"/>
      <c r="R69" s="63"/>
      <c r="S69" s="63"/>
      <c r="T69" s="40"/>
      <c r="U69" s="40"/>
      <c r="V69" s="40"/>
      <c r="W69" s="40"/>
      <c r="X69" s="40"/>
      <c r="Y69" s="40"/>
      <c r="Z69" s="65"/>
      <c r="AA69" s="16"/>
      <c r="AB69" s="16"/>
    </row>
    <row r="70" spans="2:28" ht="15" customHeight="1">
      <c r="B70" s="42" t="s">
        <v>531</v>
      </c>
      <c r="C70" s="42"/>
      <c r="D70" s="42"/>
      <c r="E70" s="42"/>
      <c r="F70" s="42"/>
      <c r="G70" s="42"/>
      <c r="H70" s="42"/>
      <c r="I70" s="42"/>
      <c r="J70" s="42"/>
      <c r="K70" s="63"/>
      <c r="L70" s="63"/>
      <c r="M70" s="63"/>
      <c r="N70" s="63"/>
      <c r="O70" s="63"/>
      <c r="P70" s="63"/>
      <c r="Q70" s="63"/>
      <c r="R70" s="1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2:19" ht="15" customHeight="1">
      <c r="B71" s="42" t="s">
        <v>533</v>
      </c>
      <c r="C71" s="42"/>
      <c r="D71" s="42"/>
      <c r="E71" s="42"/>
      <c r="F71" s="42"/>
      <c r="G71" s="42"/>
      <c r="H71" s="42"/>
      <c r="I71" s="42"/>
      <c r="J71" s="42"/>
      <c r="K71" s="63"/>
      <c r="L71" s="63"/>
      <c r="M71" s="63"/>
      <c r="N71" s="63"/>
      <c r="O71" s="1"/>
      <c r="P71" s="1"/>
      <c r="Q71" s="1"/>
      <c r="R71" s="63"/>
      <c r="S71" s="40"/>
    </row>
    <row r="72" spans="2:18" ht="15" customHeight="1">
      <c r="B72" s="42" t="s">
        <v>534</v>
      </c>
      <c r="C72" s="42"/>
      <c r="D72" s="42"/>
      <c r="E72" s="42"/>
      <c r="F72" s="42"/>
      <c r="G72" s="42"/>
      <c r="H72" s="42"/>
      <c r="I72" s="42"/>
      <c r="J72" s="42"/>
      <c r="K72" s="63"/>
      <c r="L72" s="63"/>
      <c r="M72" s="63"/>
      <c r="N72" s="63"/>
      <c r="O72" s="63"/>
      <c r="P72" s="63"/>
      <c r="Q72" s="63"/>
      <c r="R72" s="1"/>
    </row>
    <row r="73" spans="2:17" ht="15" customHeight="1">
      <c r="B73" s="42" t="s">
        <v>536</v>
      </c>
      <c r="C73" s="54"/>
      <c r="D73" s="54"/>
      <c r="E73" s="54"/>
      <c r="F73" s="54"/>
      <c r="G73" s="54"/>
      <c r="H73" s="54"/>
      <c r="I73" s="54"/>
      <c r="J73" s="54"/>
      <c r="K73" s="1"/>
      <c r="L73" s="1"/>
      <c r="M73" s="1"/>
      <c r="N73" s="1"/>
      <c r="O73" s="1"/>
      <c r="P73" s="1"/>
      <c r="Q73" s="1"/>
    </row>
  </sheetData>
  <sheetProtection/>
  <mergeCells count="1">
    <mergeCell ref="P62:Q62"/>
  </mergeCells>
  <printOptions/>
  <pageMargins left="0" right="0" top="0" bottom="0" header="0.3" footer="0"/>
  <pageSetup fitToHeight="1" fitToWidth="1"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4"/>
  <sheetViews>
    <sheetView tabSelected="1" zoomScale="107" zoomScaleNormal="107" zoomScalePageLayoutView="0" workbookViewId="0" topLeftCell="A25">
      <selection activeCell="AB52" sqref="AB52"/>
    </sheetView>
  </sheetViews>
  <sheetFormatPr defaultColWidth="9.140625" defaultRowHeight="12.75"/>
  <cols>
    <col min="1" max="1" width="3.57421875" style="0" customWidth="1"/>
    <col min="2" max="2" width="6.00390625" style="0" customWidth="1"/>
    <col min="3" max="3" width="5.28125" style="0" customWidth="1"/>
    <col min="4" max="4" width="4.7109375" style="0" customWidth="1"/>
    <col min="5" max="5" width="6.7109375" style="0" customWidth="1"/>
    <col min="6" max="6" width="6.00390625" style="0" customWidth="1"/>
    <col min="7" max="7" width="6.140625" style="0" customWidth="1"/>
    <col min="8" max="8" width="3.140625" style="0" customWidth="1"/>
    <col min="9" max="9" width="7.00390625" style="0" customWidth="1"/>
    <col min="10" max="10" width="8.140625" style="0" customWidth="1"/>
    <col min="11" max="11" width="8.421875" style="0" customWidth="1"/>
    <col min="12" max="12" width="6.7109375" style="0" customWidth="1"/>
    <col min="13" max="13" width="6.57421875" style="0" customWidth="1"/>
    <col min="14" max="14" width="7.00390625" style="0" customWidth="1"/>
    <col min="15" max="15" width="7.57421875" style="0" customWidth="1"/>
    <col min="16" max="16" width="4.57421875" style="0" customWidth="1"/>
    <col min="17" max="17" width="5.00390625" style="0" customWidth="1"/>
    <col min="18" max="18" width="5.28125" style="0" customWidth="1"/>
    <col min="19" max="20" width="5.57421875" style="0" customWidth="1"/>
    <col min="21" max="21" width="6.421875" style="0" customWidth="1"/>
    <col min="22" max="22" width="4.57421875" style="0" customWidth="1"/>
    <col min="23" max="23" width="6.8515625" style="0" customWidth="1"/>
    <col min="24" max="24" width="6.421875" style="0" customWidth="1"/>
    <col min="25" max="25" width="7.00390625" style="0" customWidth="1"/>
    <col min="26" max="26" width="28.8515625" style="0" customWidth="1"/>
    <col min="27" max="27" width="0.85546875" style="0" customWidth="1"/>
  </cols>
  <sheetData>
    <row r="1" spans="28:37" ht="12.75" customHeight="1"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7" ht="12.75" customHeight="1">
      <c r="A2" s="237" t="s">
        <v>69</v>
      </c>
      <c r="B2" s="237"/>
      <c r="C2" s="237"/>
      <c r="D2" s="237"/>
      <c r="E2" s="237"/>
      <c r="F2" s="237"/>
      <c r="G2" s="40"/>
      <c r="H2" s="16"/>
      <c r="Q2" s="16"/>
      <c r="U2" s="237" t="s">
        <v>198</v>
      </c>
      <c r="V2" s="237"/>
      <c r="W2" s="237"/>
      <c r="X2" s="237"/>
      <c r="Y2" s="237"/>
      <c r="Z2" s="16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37" ht="12.75" customHeight="1">
      <c r="A3" s="237" t="s">
        <v>53</v>
      </c>
      <c r="B3" s="237"/>
      <c r="C3" s="237"/>
      <c r="D3" s="237"/>
      <c r="E3" s="237"/>
      <c r="F3" s="237"/>
      <c r="G3" s="40"/>
      <c r="H3" s="16"/>
      <c r="Q3" s="16"/>
      <c r="U3" s="237" t="s">
        <v>72</v>
      </c>
      <c r="V3" s="237"/>
      <c r="W3" s="237"/>
      <c r="X3" s="237"/>
      <c r="Y3" s="237"/>
      <c r="Z3" s="16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12.75" customHeight="1">
      <c r="A4" s="237" t="s">
        <v>86</v>
      </c>
      <c r="B4" s="237"/>
      <c r="C4" s="237"/>
      <c r="D4" s="237"/>
      <c r="E4" s="237"/>
      <c r="F4" s="237"/>
      <c r="G4" s="40"/>
      <c r="H4" s="16"/>
      <c r="Q4" s="16"/>
      <c r="T4" s="16" t="s">
        <v>73</v>
      </c>
      <c r="U4" s="237" t="s">
        <v>196</v>
      </c>
      <c r="V4" s="237"/>
      <c r="W4" s="237" t="s">
        <v>197</v>
      </c>
      <c r="X4" s="237"/>
      <c r="Y4" s="237"/>
      <c r="Z4" s="16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237" t="s">
        <v>54</v>
      </c>
      <c r="B5" s="237"/>
      <c r="C5" s="237"/>
      <c r="D5" s="237"/>
      <c r="E5" s="237"/>
      <c r="F5" s="237"/>
      <c r="G5" s="40"/>
      <c r="H5" s="16"/>
      <c r="J5" s="252"/>
      <c r="K5" s="237"/>
      <c r="L5" s="237" t="s">
        <v>554</v>
      </c>
      <c r="M5" s="237"/>
      <c r="N5" s="237"/>
      <c r="O5" s="248"/>
      <c r="Q5" s="16"/>
      <c r="R5" s="16"/>
      <c r="U5" s="237"/>
      <c r="V5" s="237"/>
      <c r="W5" s="237" t="s">
        <v>173</v>
      </c>
      <c r="X5" s="237"/>
      <c r="Y5" s="237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1:37" ht="12.75" customHeight="1">
      <c r="A6" s="237" t="s">
        <v>55</v>
      </c>
      <c r="B6" s="237"/>
      <c r="C6" s="237"/>
      <c r="D6" s="237"/>
      <c r="E6" s="237"/>
      <c r="F6" s="237"/>
      <c r="G6" s="40"/>
      <c r="H6" s="16"/>
      <c r="J6" s="252"/>
      <c r="K6" s="252"/>
      <c r="L6" s="252"/>
      <c r="M6" s="252"/>
      <c r="N6" s="252"/>
      <c r="O6" s="252"/>
      <c r="Q6" s="16"/>
      <c r="R6" s="16"/>
      <c r="U6" s="237"/>
      <c r="V6" s="237"/>
      <c r="W6" s="237" t="s">
        <v>192</v>
      </c>
      <c r="X6" s="237"/>
      <c r="Y6" s="237"/>
      <c r="Z6" s="16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1:37" ht="12.75" customHeight="1">
      <c r="A7" s="42"/>
      <c r="B7" s="42"/>
      <c r="C7" s="42"/>
      <c r="D7" s="42"/>
      <c r="E7" s="42"/>
      <c r="F7" s="42"/>
      <c r="G7" s="42"/>
      <c r="J7" s="252"/>
      <c r="K7" s="237" t="s">
        <v>59</v>
      </c>
      <c r="L7" s="237"/>
      <c r="M7" s="237"/>
      <c r="N7" s="237"/>
      <c r="O7" s="237"/>
      <c r="P7" s="1"/>
      <c r="Q7" s="1"/>
      <c r="R7" s="1"/>
      <c r="T7" s="16"/>
      <c r="U7" s="16"/>
      <c r="V7" s="16"/>
      <c r="W7" s="49"/>
      <c r="X7" s="16"/>
      <c r="Y7" s="16"/>
      <c r="Z7" s="16"/>
      <c r="AB7" s="44"/>
      <c r="AC7" s="44"/>
      <c r="AD7" s="44"/>
      <c r="AE7" s="44"/>
      <c r="AF7" s="44"/>
      <c r="AG7" s="44"/>
      <c r="AH7" s="44"/>
      <c r="AI7" s="44"/>
      <c r="AJ7" s="44"/>
      <c r="AK7" s="44"/>
    </row>
    <row r="8" spans="10:37" ht="12.75" customHeight="1">
      <c r="J8" s="252"/>
      <c r="K8" s="252"/>
      <c r="L8" s="252"/>
      <c r="M8" s="252"/>
      <c r="N8" s="252"/>
      <c r="O8" s="252"/>
      <c r="AB8" s="44"/>
      <c r="AC8" s="44"/>
      <c r="AD8" s="44"/>
      <c r="AE8" s="44"/>
      <c r="AF8" s="44"/>
      <c r="AG8" s="44"/>
      <c r="AH8" s="44"/>
      <c r="AI8" s="44"/>
      <c r="AJ8" s="44"/>
      <c r="AK8" s="44"/>
    </row>
    <row r="9" spans="10:37" ht="12.75" customHeight="1">
      <c r="J9" s="252"/>
      <c r="K9" s="237" t="s">
        <v>58</v>
      </c>
      <c r="L9" s="237"/>
      <c r="M9" s="237"/>
      <c r="N9" s="237"/>
      <c r="O9" s="237"/>
      <c r="P9" s="42"/>
      <c r="Q9" s="21"/>
      <c r="R9" s="21"/>
      <c r="S9" s="21"/>
      <c r="AB9" s="44"/>
      <c r="AC9" s="44"/>
      <c r="AD9" s="44"/>
      <c r="AE9" s="44"/>
      <c r="AF9" s="44"/>
      <c r="AG9" s="44"/>
      <c r="AH9" s="44"/>
      <c r="AI9" s="44"/>
      <c r="AJ9" s="44"/>
      <c r="AK9" s="44"/>
    </row>
    <row r="10" spans="1:37" ht="11.25" customHeight="1">
      <c r="A10" s="280"/>
      <c r="B10" s="281"/>
      <c r="C10" s="232" t="s">
        <v>50</v>
      </c>
      <c r="D10" s="232"/>
      <c r="E10" s="232"/>
      <c r="F10" s="282"/>
      <c r="G10" s="282"/>
      <c r="H10" s="281"/>
      <c r="I10" s="232" t="s">
        <v>52</v>
      </c>
      <c r="J10" s="232"/>
      <c r="K10" s="230"/>
      <c r="L10" s="282"/>
      <c r="M10" s="282"/>
      <c r="N10" s="282"/>
      <c r="O10" s="282"/>
      <c r="P10" s="281"/>
      <c r="Q10" s="232" t="s">
        <v>51</v>
      </c>
      <c r="R10" s="232"/>
      <c r="S10" s="232"/>
      <c r="T10" s="282"/>
      <c r="U10" s="281"/>
      <c r="V10" s="281"/>
      <c r="W10" s="281"/>
      <c r="X10" s="281"/>
      <c r="Y10" s="281"/>
      <c r="Z10" s="261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</row>
    <row r="11" spans="1:37" ht="13.5" customHeight="1">
      <c r="A11" s="536" t="s">
        <v>9</v>
      </c>
      <c r="B11" s="488" t="s">
        <v>20</v>
      </c>
      <c r="C11" s="488" t="s">
        <v>20</v>
      </c>
      <c r="D11" s="488" t="s">
        <v>17</v>
      </c>
      <c r="E11" s="488" t="s">
        <v>3</v>
      </c>
      <c r="F11" s="488" t="s">
        <v>5</v>
      </c>
      <c r="G11" s="488" t="s">
        <v>8</v>
      </c>
      <c r="H11" s="488" t="s">
        <v>10</v>
      </c>
      <c r="I11" s="488" t="s">
        <v>11</v>
      </c>
      <c r="J11" s="488" t="s">
        <v>13</v>
      </c>
      <c r="K11" s="488" t="s">
        <v>13</v>
      </c>
      <c r="L11" s="488" t="s">
        <v>0</v>
      </c>
      <c r="M11" s="488" t="s">
        <v>1</v>
      </c>
      <c r="N11" s="488" t="s">
        <v>0</v>
      </c>
      <c r="O11" s="488" t="s">
        <v>1</v>
      </c>
      <c r="P11" s="488"/>
      <c r="Q11" s="488"/>
      <c r="R11" s="488" t="s">
        <v>0</v>
      </c>
      <c r="S11" s="488" t="s">
        <v>40</v>
      </c>
      <c r="T11" s="488" t="s">
        <v>2</v>
      </c>
      <c r="U11" s="488" t="s">
        <v>41</v>
      </c>
      <c r="V11" s="488" t="s">
        <v>42</v>
      </c>
      <c r="W11" s="488" t="s">
        <v>42</v>
      </c>
      <c r="X11" s="488" t="s">
        <v>46</v>
      </c>
      <c r="Y11" s="488" t="s">
        <v>99</v>
      </c>
      <c r="Z11" s="523" t="s">
        <v>106</v>
      </c>
      <c r="AA11" s="46"/>
      <c r="AB11" s="44"/>
      <c r="AC11" s="44"/>
      <c r="AD11" s="44"/>
      <c r="AE11" s="44"/>
      <c r="AF11" s="44"/>
      <c r="AG11" s="44"/>
      <c r="AH11" s="44"/>
      <c r="AI11" s="44"/>
      <c r="AJ11" s="44"/>
      <c r="AK11" s="44"/>
    </row>
    <row r="12" spans="1:37" ht="13.5" customHeight="1">
      <c r="A12" s="523" t="s">
        <v>17</v>
      </c>
      <c r="B12" s="488" t="s">
        <v>17</v>
      </c>
      <c r="C12" s="488" t="s">
        <v>22</v>
      </c>
      <c r="D12" s="488" t="s">
        <v>56</v>
      </c>
      <c r="E12" s="488" t="s">
        <v>25</v>
      </c>
      <c r="F12" s="488" t="s">
        <v>6</v>
      </c>
      <c r="G12" s="488" t="s">
        <v>9</v>
      </c>
      <c r="H12" s="488" t="s">
        <v>9</v>
      </c>
      <c r="I12" s="488" t="s">
        <v>108</v>
      </c>
      <c r="J12" s="488" t="s">
        <v>14</v>
      </c>
      <c r="K12" s="488" t="s">
        <v>15</v>
      </c>
      <c r="L12" s="488" t="s">
        <v>29</v>
      </c>
      <c r="M12" s="488" t="s">
        <v>29</v>
      </c>
      <c r="N12" s="488" t="s">
        <v>33</v>
      </c>
      <c r="O12" s="488" t="s">
        <v>33</v>
      </c>
      <c r="P12" s="488" t="s">
        <v>5</v>
      </c>
      <c r="Q12" s="488" t="s">
        <v>5</v>
      </c>
      <c r="R12" s="488" t="s">
        <v>38</v>
      </c>
      <c r="S12" s="488"/>
      <c r="T12" s="488" t="s">
        <v>38</v>
      </c>
      <c r="U12" s="488" t="s">
        <v>40</v>
      </c>
      <c r="V12" s="488" t="s">
        <v>43</v>
      </c>
      <c r="W12" s="488" t="s">
        <v>43</v>
      </c>
      <c r="X12" s="488" t="s">
        <v>47</v>
      </c>
      <c r="Y12" s="488" t="s">
        <v>100</v>
      </c>
      <c r="Z12" s="523"/>
      <c r="AA12" s="46"/>
      <c r="AB12" s="44"/>
      <c r="AC12" s="44"/>
      <c r="AD12" s="44"/>
      <c r="AE12" s="44"/>
      <c r="AF12" s="44"/>
      <c r="AG12" s="44"/>
      <c r="AH12" s="44"/>
      <c r="AI12" s="44"/>
      <c r="AJ12" s="44"/>
      <c r="AK12" s="44"/>
    </row>
    <row r="13" spans="1:37" ht="13.5" customHeight="1">
      <c r="A13" s="523" t="s">
        <v>18</v>
      </c>
      <c r="B13" s="488" t="s">
        <v>21</v>
      </c>
      <c r="C13" s="488" t="s">
        <v>23</v>
      </c>
      <c r="D13" s="488" t="s">
        <v>57</v>
      </c>
      <c r="E13" s="488" t="s">
        <v>4</v>
      </c>
      <c r="F13" s="488" t="s">
        <v>7</v>
      </c>
      <c r="G13" s="488" t="s">
        <v>9</v>
      </c>
      <c r="H13" s="488" t="s">
        <v>9</v>
      </c>
      <c r="I13" s="488" t="s">
        <v>26</v>
      </c>
      <c r="J13" s="488" t="s">
        <v>15</v>
      </c>
      <c r="K13" s="488" t="s">
        <v>27</v>
      </c>
      <c r="L13" s="488" t="s">
        <v>30</v>
      </c>
      <c r="M13" s="488" t="s">
        <v>30</v>
      </c>
      <c r="N13" s="488" t="s">
        <v>34</v>
      </c>
      <c r="O13" s="488" t="s">
        <v>34</v>
      </c>
      <c r="P13" s="488" t="s">
        <v>36</v>
      </c>
      <c r="Q13" s="488" t="s">
        <v>37</v>
      </c>
      <c r="R13" s="488" t="s">
        <v>39</v>
      </c>
      <c r="S13" s="488"/>
      <c r="T13" s="488" t="s">
        <v>39</v>
      </c>
      <c r="U13" s="237"/>
      <c r="V13" s="488" t="s">
        <v>44</v>
      </c>
      <c r="W13" s="488" t="s">
        <v>45</v>
      </c>
      <c r="X13" s="488" t="s">
        <v>48</v>
      </c>
      <c r="Y13" s="488" t="s">
        <v>0</v>
      </c>
      <c r="Z13" s="523"/>
      <c r="AA13" s="46"/>
      <c r="AB13" s="44"/>
      <c r="AC13" s="44"/>
      <c r="AD13" s="44"/>
      <c r="AE13" s="44"/>
      <c r="AF13" s="44"/>
      <c r="AG13" s="44"/>
      <c r="AH13" s="44"/>
      <c r="AI13" s="44"/>
      <c r="AJ13" s="44"/>
      <c r="AK13" s="44"/>
    </row>
    <row r="14" spans="1:37" ht="13.5" customHeight="1">
      <c r="A14" s="523" t="s">
        <v>19</v>
      </c>
      <c r="B14" s="488" t="s">
        <v>24</v>
      </c>
      <c r="C14" s="488" t="s">
        <v>24</v>
      </c>
      <c r="D14" s="488"/>
      <c r="E14" s="488"/>
      <c r="F14" s="488" t="s">
        <v>24</v>
      </c>
      <c r="G14" s="488"/>
      <c r="H14" s="488"/>
      <c r="I14" s="488"/>
      <c r="J14" s="488" t="s">
        <v>16</v>
      </c>
      <c r="K14" s="488" t="s">
        <v>107</v>
      </c>
      <c r="L14" s="488" t="s">
        <v>31</v>
      </c>
      <c r="M14" s="488" t="s">
        <v>31</v>
      </c>
      <c r="N14" s="488" t="s">
        <v>35</v>
      </c>
      <c r="O14" s="488" t="s">
        <v>35</v>
      </c>
      <c r="P14" s="488"/>
      <c r="Q14" s="488"/>
      <c r="R14" s="488"/>
      <c r="S14" s="488"/>
      <c r="T14" s="237"/>
      <c r="U14" s="488"/>
      <c r="V14" s="488" t="s">
        <v>32</v>
      </c>
      <c r="W14" s="488" t="s">
        <v>32</v>
      </c>
      <c r="X14" s="488" t="s">
        <v>49</v>
      </c>
      <c r="Y14" s="488" t="s">
        <v>101</v>
      </c>
      <c r="Z14" s="523"/>
      <c r="AA14" s="46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3.5" customHeight="1">
      <c r="A15" s="537"/>
      <c r="B15" s="538"/>
      <c r="C15" s="538"/>
      <c r="D15" s="538"/>
      <c r="E15" s="538"/>
      <c r="F15" s="538"/>
      <c r="G15" s="538"/>
      <c r="H15" s="538"/>
      <c r="I15" s="538"/>
      <c r="J15" s="538"/>
      <c r="K15" s="538" t="s">
        <v>16</v>
      </c>
      <c r="L15" s="538" t="s">
        <v>32</v>
      </c>
      <c r="M15" s="538" t="s">
        <v>32</v>
      </c>
      <c r="N15" s="538"/>
      <c r="O15" s="240"/>
      <c r="P15" s="538"/>
      <c r="Q15" s="538"/>
      <c r="R15" s="538"/>
      <c r="S15" s="538"/>
      <c r="T15" s="240"/>
      <c r="U15" s="538"/>
      <c r="V15" s="538"/>
      <c r="W15" s="538"/>
      <c r="X15" s="538" t="s">
        <v>24</v>
      </c>
      <c r="Y15" s="538"/>
      <c r="Z15" s="537"/>
      <c r="AA15" s="46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ht="15" customHeight="1">
      <c r="A16" s="523">
        <v>1</v>
      </c>
      <c r="B16" s="488">
        <v>34</v>
      </c>
      <c r="C16" s="488">
        <v>7</v>
      </c>
      <c r="D16" s="489">
        <v>21</v>
      </c>
      <c r="E16" s="488">
        <v>-4</v>
      </c>
      <c r="F16" s="488">
        <v>32</v>
      </c>
      <c r="G16" s="489">
        <v>44</v>
      </c>
      <c r="H16" s="489">
        <v>0</v>
      </c>
      <c r="I16" s="489">
        <v>0</v>
      </c>
      <c r="J16" s="488">
        <v>0</v>
      </c>
      <c r="K16" s="488">
        <v>6.4</v>
      </c>
      <c r="L16" s="488">
        <v>90</v>
      </c>
      <c r="M16" s="488">
        <v>52</v>
      </c>
      <c r="N16" s="488">
        <v>3031</v>
      </c>
      <c r="O16" s="488">
        <v>2977</v>
      </c>
      <c r="P16" s="488">
        <v>2</v>
      </c>
      <c r="Q16" s="488">
        <v>10</v>
      </c>
      <c r="R16" s="488">
        <v>21</v>
      </c>
      <c r="S16" s="488" t="s">
        <v>238</v>
      </c>
      <c r="T16" s="492">
        <v>6</v>
      </c>
      <c r="U16" s="491" t="s">
        <v>238</v>
      </c>
      <c r="V16" s="488">
        <v>8</v>
      </c>
      <c r="W16" s="488">
        <v>10</v>
      </c>
      <c r="X16" s="492">
        <v>39.4</v>
      </c>
      <c r="Y16" s="491">
        <v>450</v>
      </c>
      <c r="Z16" s="493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</row>
    <row r="17" spans="1:37" ht="15" customHeight="1">
      <c r="A17" s="523">
        <v>2</v>
      </c>
      <c r="B17" s="494">
        <v>40</v>
      </c>
      <c r="C17" s="488">
        <v>14</v>
      </c>
      <c r="D17" s="489">
        <v>27</v>
      </c>
      <c r="E17" s="488">
        <v>4</v>
      </c>
      <c r="F17" s="488">
        <v>14</v>
      </c>
      <c r="G17" s="489">
        <v>38</v>
      </c>
      <c r="H17" s="489">
        <v>0</v>
      </c>
      <c r="I17" s="491">
        <v>0.03</v>
      </c>
      <c r="J17" s="488">
        <v>0.6</v>
      </c>
      <c r="K17" s="488">
        <v>6.2</v>
      </c>
      <c r="L17" s="488">
        <v>91</v>
      </c>
      <c r="M17" s="488">
        <v>68</v>
      </c>
      <c r="N17" s="488">
        <v>3000</v>
      </c>
      <c r="O17" s="488">
        <v>2948</v>
      </c>
      <c r="P17" s="488">
        <v>6</v>
      </c>
      <c r="Q17" s="488">
        <v>3</v>
      </c>
      <c r="R17" s="488">
        <v>26</v>
      </c>
      <c r="S17" s="488" t="s">
        <v>236</v>
      </c>
      <c r="T17" s="492">
        <v>6.4</v>
      </c>
      <c r="U17" s="491" t="s">
        <v>241</v>
      </c>
      <c r="V17" s="488">
        <v>9</v>
      </c>
      <c r="W17" s="488">
        <v>10</v>
      </c>
      <c r="X17" s="492">
        <v>39.2</v>
      </c>
      <c r="Y17" s="491">
        <v>270</v>
      </c>
      <c r="Z17" s="497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</row>
    <row r="18" spans="1:37" ht="15" customHeight="1">
      <c r="A18" s="523">
        <v>3</v>
      </c>
      <c r="B18" s="488">
        <v>14</v>
      </c>
      <c r="C18" s="488">
        <v>4</v>
      </c>
      <c r="D18" s="489">
        <v>9</v>
      </c>
      <c r="E18" s="488">
        <v>-14</v>
      </c>
      <c r="F18" s="488">
        <v>12</v>
      </c>
      <c r="G18" s="489">
        <v>56</v>
      </c>
      <c r="H18" s="489">
        <v>0</v>
      </c>
      <c r="I18" s="488">
        <v>0</v>
      </c>
      <c r="J18" s="488">
        <v>0</v>
      </c>
      <c r="K18" s="492">
        <v>6</v>
      </c>
      <c r="L18" s="488">
        <v>89</v>
      </c>
      <c r="M18" s="488">
        <v>67</v>
      </c>
      <c r="N18" s="488">
        <v>3041</v>
      </c>
      <c r="O18" s="488">
        <v>3000</v>
      </c>
      <c r="P18" s="488">
        <v>4</v>
      </c>
      <c r="Q18" s="488">
        <v>2</v>
      </c>
      <c r="R18" s="488">
        <v>21</v>
      </c>
      <c r="S18" s="488" t="s">
        <v>75</v>
      </c>
      <c r="T18" s="492">
        <v>4.3</v>
      </c>
      <c r="U18" s="491" t="s">
        <v>75</v>
      </c>
      <c r="V18" s="488">
        <v>0</v>
      </c>
      <c r="W18" s="498">
        <v>0</v>
      </c>
      <c r="X18" s="492">
        <v>38.7</v>
      </c>
      <c r="Y18" s="491">
        <v>410</v>
      </c>
      <c r="Z18" s="497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1:37" ht="15" customHeight="1">
      <c r="A19" s="523">
        <v>4</v>
      </c>
      <c r="B19" s="498">
        <v>34</v>
      </c>
      <c r="C19" s="488">
        <v>12</v>
      </c>
      <c r="D19" s="489">
        <v>23</v>
      </c>
      <c r="E19" s="488">
        <v>0</v>
      </c>
      <c r="F19" s="488">
        <v>30</v>
      </c>
      <c r="G19" s="489">
        <v>42</v>
      </c>
      <c r="H19" s="489">
        <v>0</v>
      </c>
      <c r="I19" s="489">
        <v>0</v>
      </c>
      <c r="J19" s="488">
        <v>0</v>
      </c>
      <c r="K19" s="488">
        <v>5.7</v>
      </c>
      <c r="L19" s="488">
        <v>90</v>
      </c>
      <c r="M19" s="488">
        <v>52</v>
      </c>
      <c r="N19" s="488">
        <v>3017</v>
      </c>
      <c r="O19" s="488">
        <v>2972</v>
      </c>
      <c r="P19" s="488">
        <v>2</v>
      </c>
      <c r="Q19" s="488">
        <v>7</v>
      </c>
      <c r="R19" s="488">
        <v>15</v>
      </c>
      <c r="S19" s="488" t="s">
        <v>109</v>
      </c>
      <c r="T19" s="492">
        <v>4</v>
      </c>
      <c r="U19" s="499" t="s">
        <v>240</v>
      </c>
      <c r="V19" s="488">
        <v>0</v>
      </c>
      <c r="W19" s="488">
        <v>0</v>
      </c>
      <c r="X19" s="492">
        <v>37.8</v>
      </c>
      <c r="Y19" s="491">
        <v>400</v>
      </c>
      <c r="Z19" s="497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</row>
    <row r="20" spans="1:37" ht="15" customHeight="1">
      <c r="A20" s="523">
        <v>5</v>
      </c>
      <c r="B20" s="494">
        <v>30</v>
      </c>
      <c r="C20" s="488">
        <v>16</v>
      </c>
      <c r="D20" s="489">
        <v>23</v>
      </c>
      <c r="E20" s="488">
        <v>1</v>
      </c>
      <c r="F20" s="488">
        <v>16</v>
      </c>
      <c r="G20" s="489">
        <v>42</v>
      </c>
      <c r="H20" s="489">
        <v>0</v>
      </c>
      <c r="I20" s="488" t="s">
        <v>18</v>
      </c>
      <c r="J20" s="488" t="s">
        <v>18</v>
      </c>
      <c r="K20" s="488">
        <v>5.7</v>
      </c>
      <c r="L20" s="488">
        <v>79</v>
      </c>
      <c r="M20" s="488">
        <v>58</v>
      </c>
      <c r="N20" s="488">
        <v>3008</v>
      </c>
      <c r="O20" s="488">
        <v>2975</v>
      </c>
      <c r="P20" s="488">
        <v>1</v>
      </c>
      <c r="Q20" s="488">
        <v>2</v>
      </c>
      <c r="R20" s="488">
        <v>14</v>
      </c>
      <c r="S20" s="488" t="s">
        <v>236</v>
      </c>
      <c r="T20" s="492">
        <v>2.8</v>
      </c>
      <c r="U20" s="491" t="s">
        <v>236</v>
      </c>
      <c r="V20" s="488">
        <v>10</v>
      </c>
      <c r="W20" s="488">
        <v>10</v>
      </c>
      <c r="X20" s="500">
        <v>38.3</v>
      </c>
      <c r="Y20" s="501">
        <v>160</v>
      </c>
      <c r="Z20" s="497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</row>
    <row r="21" spans="1:37" ht="15" customHeight="1">
      <c r="A21" s="523">
        <v>6</v>
      </c>
      <c r="B21" s="488">
        <v>30</v>
      </c>
      <c r="C21" s="488">
        <v>11</v>
      </c>
      <c r="D21" s="489">
        <v>21</v>
      </c>
      <c r="E21" s="488">
        <v>2</v>
      </c>
      <c r="F21" s="488">
        <v>22</v>
      </c>
      <c r="G21" s="489">
        <v>44</v>
      </c>
      <c r="H21" s="489">
        <v>0</v>
      </c>
      <c r="I21" s="489">
        <v>0</v>
      </c>
      <c r="J21" s="488">
        <v>0</v>
      </c>
      <c r="K21" s="492">
        <v>5.7</v>
      </c>
      <c r="L21" s="488">
        <v>87</v>
      </c>
      <c r="M21" s="488">
        <v>67</v>
      </c>
      <c r="N21" s="488">
        <v>3011</v>
      </c>
      <c r="O21" s="488">
        <v>2994</v>
      </c>
      <c r="P21" s="488">
        <v>1</v>
      </c>
      <c r="Q21" s="488">
        <v>1</v>
      </c>
      <c r="R21" s="488">
        <v>11</v>
      </c>
      <c r="S21" s="488" t="s">
        <v>110</v>
      </c>
      <c r="T21" s="488">
        <v>1.8</v>
      </c>
      <c r="U21" s="491" t="s">
        <v>463</v>
      </c>
      <c r="V21" s="488">
        <v>4</v>
      </c>
      <c r="W21" s="488">
        <v>1</v>
      </c>
      <c r="X21" s="492">
        <v>37.8</v>
      </c>
      <c r="Y21" s="491">
        <v>470</v>
      </c>
      <c r="Z21" s="497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</row>
    <row r="22" spans="1:37" ht="15" customHeight="1">
      <c r="A22" s="523">
        <v>7</v>
      </c>
      <c r="B22" s="488">
        <v>22</v>
      </c>
      <c r="C22" s="488">
        <v>6</v>
      </c>
      <c r="D22" s="489">
        <v>14</v>
      </c>
      <c r="E22" s="488">
        <v>-7</v>
      </c>
      <c r="F22" s="488">
        <v>7</v>
      </c>
      <c r="G22" s="489">
        <v>51</v>
      </c>
      <c r="H22" s="489">
        <v>0</v>
      </c>
      <c r="I22" s="488">
        <v>0.04</v>
      </c>
      <c r="J22" s="488">
        <v>0.6</v>
      </c>
      <c r="K22" s="488">
        <v>5.8</v>
      </c>
      <c r="L22" s="488">
        <v>91</v>
      </c>
      <c r="M22" s="488">
        <v>73</v>
      </c>
      <c r="N22" s="488">
        <v>3045</v>
      </c>
      <c r="O22" s="488">
        <v>3010</v>
      </c>
      <c r="P22" s="488">
        <v>3</v>
      </c>
      <c r="Q22" s="488" t="s">
        <v>10</v>
      </c>
      <c r="R22" s="488">
        <v>15</v>
      </c>
      <c r="S22" s="488" t="s">
        <v>236</v>
      </c>
      <c r="T22" s="492">
        <v>3.2</v>
      </c>
      <c r="U22" s="502" t="s">
        <v>463</v>
      </c>
      <c r="V22" s="488">
        <v>10</v>
      </c>
      <c r="W22" s="488">
        <v>0</v>
      </c>
      <c r="X22" s="492">
        <v>37.2</v>
      </c>
      <c r="Y22" s="491">
        <v>390</v>
      </c>
      <c r="Z22" s="497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</row>
    <row r="23" spans="1:37" ht="15" customHeight="1">
      <c r="A23" s="523">
        <v>8</v>
      </c>
      <c r="B23" s="488">
        <v>30</v>
      </c>
      <c r="C23" s="488">
        <v>6</v>
      </c>
      <c r="D23" s="489">
        <v>18</v>
      </c>
      <c r="E23" s="488">
        <v>-3</v>
      </c>
      <c r="F23" s="488">
        <v>27</v>
      </c>
      <c r="G23" s="489">
        <v>47</v>
      </c>
      <c r="H23" s="489">
        <v>0</v>
      </c>
      <c r="I23" s="489">
        <v>0</v>
      </c>
      <c r="J23" s="488">
        <v>0</v>
      </c>
      <c r="K23" s="492">
        <v>5.4</v>
      </c>
      <c r="L23" s="488">
        <v>91</v>
      </c>
      <c r="M23" s="488">
        <v>76</v>
      </c>
      <c r="N23" s="488">
        <v>3042</v>
      </c>
      <c r="O23" s="488">
        <v>3022</v>
      </c>
      <c r="P23" s="488">
        <v>1</v>
      </c>
      <c r="Q23" s="488">
        <v>1</v>
      </c>
      <c r="R23" s="488">
        <v>10</v>
      </c>
      <c r="S23" s="488" t="s">
        <v>238</v>
      </c>
      <c r="T23" s="492">
        <v>2</v>
      </c>
      <c r="U23" s="491" t="s">
        <v>238</v>
      </c>
      <c r="V23" s="488">
        <v>0</v>
      </c>
      <c r="W23" s="488">
        <v>9</v>
      </c>
      <c r="X23" s="492">
        <v>37.2</v>
      </c>
      <c r="Y23" s="491">
        <v>390</v>
      </c>
      <c r="Z23" s="497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</row>
    <row r="24" spans="1:37" ht="15" customHeight="1">
      <c r="A24" s="523">
        <v>9</v>
      </c>
      <c r="B24" s="488">
        <v>33</v>
      </c>
      <c r="C24" s="488">
        <v>26</v>
      </c>
      <c r="D24" s="489">
        <v>30</v>
      </c>
      <c r="E24" s="488">
        <v>10</v>
      </c>
      <c r="F24" s="488">
        <v>32</v>
      </c>
      <c r="G24" s="489">
        <v>35</v>
      </c>
      <c r="H24" s="489">
        <v>0</v>
      </c>
      <c r="I24" s="488">
        <v>0</v>
      </c>
      <c r="J24" s="489">
        <v>0</v>
      </c>
      <c r="K24" s="488">
        <v>4.9</v>
      </c>
      <c r="L24" s="488">
        <v>94</v>
      </c>
      <c r="M24" s="488">
        <v>85</v>
      </c>
      <c r="N24" s="489">
        <v>3024</v>
      </c>
      <c r="O24" s="488">
        <v>3017</v>
      </c>
      <c r="P24" s="488">
        <v>5</v>
      </c>
      <c r="Q24" s="488">
        <v>2</v>
      </c>
      <c r="R24" s="488">
        <v>16</v>
      </c>
      <c r="S24" s="488" t="s">
        <v>19</v>
      </c>
      <c r="T24" s="488">
        <v>4.1</v>
      </c>
      <c r="U24" s="491" t="s">
        <v>111</v>
      </c>
      <c r="V24" s="488">
        <v>10</v>
      </c>
      <c r="W24" s="503">
        <v>10</v>
      </c>
      <c r="X24" s="492">
        <v>37.6</v>
      </c>
      <c r="Y24" s="491">
        <v>360</v>
      </c>
      <c r="Z24" s="497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</row>
    <row r="25" spans="1:37" ht="15" customHeight="1">
      <c r="A25" s="523">
        <v>10</v>
      </c>
      <c r="B25" s="488">
        <v>35</v>
      </c>
      <c r="C25" s="488">
        <v>31</v>
      </c>
      <c r="D25" s="489">
        <v>33</v>
      </c>
      <c r="E25" s="488">
        <v>14</v>
      </c>
      <c r="F25" s="488">
        <v>33</v>
      </c>
      <c r="G25" s="489">
        <v>32</v>
      </c>
      <c r="H25" s="489">
        <v>0</v>
      </c>
      <c r="I25" s="490">
        <v>0.01</v>
      </c>
      <c r="J25" s="488" t="s">
        <v>18</v>
      </c>
      <c r="K25" s="492">
        <v>4</v>
      </c>
      <c r="L25" s="488">
        <v>98</v>
      </c>
      <c r="M25" s="488">
        <v>89</v>
      </c>
      <c r="N25" s="488">
        <v>3022</v>
      </c>
      <c r="O25" s="488">
        <v>3005</v>
      </c>
      <c r="P25" s="488">
        <v>3</v>
      </c>
      <c r="Q25" s="488">
        <v>2</v>
      </c>
      <c r="R25" s="488">
        <v>14</v>
      </c>
      <c r="S25" s="488" t="s">
        <v>238</v>
      </c>
      <c r="T25" s="492">
        <v>2.9</v>
      </c>
      <c r="U25" s="491" t="s">
        <v>238</v>
      </c>
      <c r="V25" s="488">
        <v>10</v>
      </c>
      <c r="W25" s="488">
        <v>10</v>
      </c>
      <c r="X25" s="492">
        <v>38.1</v>
      </c>
      <c r="Y25" s="491">
        <v>140</v>
      </c>
      <c r="Z25" s="497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</row>
    <row r="26" spans="1:37" ht="15" customHeight="1">
      <c r="A26" s="523">
        <v>11</v>
      </c>
      <c r="B26" s="488">
        <v>36</v>
      </c>
      <c r="C26" s="488">
        <v>32</v>
      </c>
      <c r="D26" s="489">
        <v>34</v>
      </c>
      <c r="E26" s="488">
        <v>15</v>
      </c>
      <c r="F26" s="488">
        <v>32</v>
      </c>
      <c r="G26" s="489">
        <v>31</v>
      </c>
      <c r="H26" s="489">
        <v>0</v>
      </c>
      <c r="I26" s="488">
        <v>0</v>
      </c>
      <c r="J26" s="489">
        <v>0</v>
      </c>
      <c r="K26" s="492">
        <v>3.5</v>
      </c>
      <c r="L26" s="488">
        <v>100</v>
      </c>
      <c r="M26" s="488">
        <v>81</v>
      </c>
      <c r="N26" s="488">
        <v>3024</v>
      </c>
      <c r="O26" s="488">
        <v>3013</v>
      </c>
      <c r="P26" s="488">
        <v>1</v>
      </c>
      <c r="Q26" s="488">
        <v>1</v>
      </c>
      <c r="R26" s="488">
        <v>8</v>
      </c>
      <c r="S26" s="488" t="s">
        <v>109</v>
      </c>
      <c r="T26" s="492">
        <v>1.3</v>
      </c>
      <c r="U26" s="491" t="s">
        <v>75</v>
      </c>
      <c r="V26" s="488">
        <v>10</v>
      </c>
      <c r="W26" s="488">
        <v>10</v>
      </c>
      <c r="X26" s="492">
        <v>37.9</v>
      </c>
      <c r="Y26" s="491">
        <v>190</v>
      </c>
      <c r="Z26" s="539" t="s">
        <v>239</v>
      </c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</row>
    <row r="27" spans="1:37" ht="15" customHeight="1">
      <c r="A27" s="523">
        <v>12</v>
      </c>
      <c r="B27" s="488">
        <v>36</v>
      </c>
      <c r="C27" s="488">
        <v>32</v>
      </c>
      <c r="D27" s="489">
        <v>34</v>
      </c>
      <c r="E27" s="488">
        <v>13</v>
      </c>
      <c r="F27" s="488">
        <v>36</v>
      </c>
      <c r="G27" s="489">
        <v>31</v>
      </c>
      <c r="H27" s="489">
        <v>0</v>
      </c>
      <c r="I27" s="488">
        <v>0</v>
      </c>
      <c r="J27" s="488">
        <v>0</v>
      </c>
      <c r="K27" s="492">
        <v>3</v>
      </c>
      <c r="L27" s="488">
        <v>86</v>
      </c>
      <c r="M27" s="488">
        <v>81</v>
      </c>
      <c r="N27" s="488">
        <v>3024</v>
      </c>
      <c r="O27" s="488">
        <v>3011</v>
      </c>
      <c r="P27" s="488">
        <v>3</v>
      </c>
      <c r="Q27" s="488">
        <v>8</v>
      </c>
      <c r="R27" s="488">
        <v>21</v>
      </c>
      <c r="S27" s="488" t="s">
        <v>120</v>
      </c>
      <c r="T27" s="488">
        <v>5.5</v>
      </c>
      <c r="U27" s="491" t="s">
        <v>238</v>
      </c>
      <c r="V27" s="488">
        <v>10</v>
      </c>
      <c r="W27" s="488">
        <v>10</v>
      </c>
      <c r="X27" s="492">
        <v>37.9</v>
      </c>
      <c r="Y27" s="491">
        <v>180</v>
      </c>
      <c r="Z27" s="497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</row>
    <row r="28" spans="1:37" ht="15" customHeight="1">
      <c r="A28" s="523">
        <v>13</v>
      </c>
      <c r="B28" s="488">
        <v>36</v>
      </c>
      <c r="C28" s="488">
        <v>33</v>
      </c>
      <c r="D28" s="489">
        <v>35</v>
      </c>
      <c r="E28" s="488">
        <v>14</v>
      </c>
      <c r="F28" s="488">
        <v>33</v>
      </c>
      <c r="G28" s="489">
        <v>30</v>
      </c>
      <c r="H28" s="489">
        <v>0</v>
      </c>
      <c r="I28" s="488">
        <v>0.25</v>
      </c>
      <c r="J28" s="488" t="s">
        <v>18</v>
      </c>
      <c r="K28" s="492">
        <v>2.5</v>
      </c>
      <c r="L28" s="488">
        <v>100</v>
      </c>
      <c r="M28" s="488">
        <v>84</v>
      </c>
      <c r="N28" s="488">
        <v>3011</v>
      </c>
      <c r="O28" s="488">
        <v>2973</v>
      </c>
      <c r="P28" s="488">
        <v>8</v>
      </c>
      <c r="Q28" s="488">
        <v>4</v>
      </c>
      <c r="R28" s="488">
        <v>26</v>
      </c>
      <c r="S28" s="488" t="s">
        <v>19</v>
      </c>
      <c r="T28" s="488">
        <v>6.7</v>
      </c>
      <c r="U28" s="491" t="s">
        <v>120</v>
      </c>
      <c r="V28" s="488">
        <v>10</v>
      </c>
      <c r="W28" s="488">
        <v>10</v>
      </c>
      <c r="X28" s="492">
        <v>37.9</v>
      </c>
      <c r="Y28" s="491">
        <v>70</v>
      </c>
      <c r="Z28" s="497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</row>
    <row r="29" spans="1:37" ht="15" customHeight="1">
      <c r="A29" s="523">
        <v>14</v>
      </c>
      <c r="B29" s="488">
        <v>36</v>
      </c>
      <c r="C29" s="488">
        <v>33</v>
      </c>
      <c r="D29" s="489">
        <v>35</v>
      </c>
      <c r="E29" s="488">
        <v>15</v>
      </c>
      <c r="F29" s="488">
        <v>34</v>
      </c>
      <c r="G29" s="489">
        <v>30</v>
      </c>
      <c r="H29" s="489">
        <v>0</v>
      </c>
      <c r="I29" s="490">
        <v>0.3</v>
      </c>
      <c r="J29" s="488">
        <v>1.2</v>
      </c>
      <c r="K29" s="488">
        <v>3</v>
      </c>
      <c r="L29" s="488">
        <v>100</v>
      </c>
      <c r="M29" s="488">
        <v>92</v>
      </c>
      <c r="N29" s="488">
        <v>2974</v>
      </c>
      <c r="O29" s="488">
        <v>2953</v>
      </c>
      <c r="P29" s="488">
        <v>5</v>
      </c>
      <c r="Q29" s="488">
        <v>12</v>
      </c>
      <c r="R29" s="488">
        <v>21</v>
      </c>
      <c r="S29" s="488" t="s">
        <v>464</v>
      </c>
      <c r="T29" s="492">
        <v>5.6</v>
      </c>
      <c r="U29" s="491" t="s">
        <v>19</v>
      </c>
      <c r="V29" s="488">
        <v>10</v>
      </c>
      <c r="W29" s="488">
        <v>10</v>
      </c>
      <c r="X29" s="492">
        <v>37.8</v>
      </c>
      <c r="Y29" s="491">
        <v>110</v>
      </c>
      <c r="Z29" s="497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</row>
    <row r="30" spans="1:37" ht="15" customHeight="1">
      <c r="A30" s="523">
        <v>15</v>
      </c>
      <c r="B30" s="488">
        <v>34</v>
      </c>
      <c r="C30" s="488">
        <v>32</v>
      </c>
      <c r="D30" s="489">
        <v>33</v>
      </c>
      <c r="E30" s="488">
        <v>14</v>
      </c>
      <c r="F30" s="488">
        <v>32</v>
      </c>
      <c r="G30" s="489">
        <v>32</v>
      </c>
      <c r="H30" s="489">
        <v>0</v>
      </c>
      <c r="I30" s="490">
        <v>0.43</v>
      </c>
      <c r="J30" s="488">
        <v>4.4</v>
      </c>
      <c r="K30" s="488">
        <v>8</v>
      </c>
      <c r="L30" s="488">
        <v>100</v>
      </c>
      <c r="M30" s="488">
        <v>94</v>
      </c>
      <c r="N30" s="488">
        <v>2953</v>
      </c>
      <c r="O30" s="488">
        <v>2921</v>
      </c>
      <c r="P30" s="488">
        <v>6</v>
      </c>
      <c r="Q30" s="488">
        <v>7</v>
      </c>
      <c r="R30" s="488">
        <v>11</v>
      </c>
      <c r="S30" s="488" t="s">
        <v>111</v>
      </c>
      <c r="T30" s="488"/>
      <c r="U30" s="488"/>
      <c r="V30" s="488">
        <v>10</v>
      </c>
      <c r="W30" s="488">
        <v>10</v>
      </c>
      <c r="X30" s="492">
        <v>37.8</v>
      </c>
      <c r="Y30" s="491">
        <v>90</v>
      </c>
      <c r="Z30" s="497" t="s">
        <v>556</v>
      </c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</row>
    <row r="31" spans="1:37" ht="15" customHeight="1">
      <c r="A31" s="523">
        <v>16</v>
      </c>
      <c r="B31" s="264">
        <v>32</v>
      </c>
      <c r="C31" s="264">
        <v>25</v>
      </c>
      <c r="D31" s="285">
        <v>29</v>
      </c>
      <c r="E31" s="264">
        <v>11</v>
      </c>
      <c r="F31" s="264">
        <v>25</v>
      </c>
      <c r="G31" s="285">
        <v>36</v>
      </c>
      <c r="H31" s="285">
        <v>0</v>
      </c>
      <c r="I31" s="264">
        <v>0.37</v>
      </c>
      <c r="J31" s="264">
        <v>3.1</v>
      </c>
      <c r="K31" s="264">
        <v>11</v>
      </c>
      <c r="L31" s="264">
        <v>100</v>
      </c>
      <c r="M31" s="264">
        <v>90</v>
      </c>
      <c r="N31" s="264">
        <v>2956</v>
      </c>
      <c r="O31" s="264">
        <v>2926</v>
      </c>
      <c r="P31" s="264">
        <v>5</v>
      </c>
      <c r="Q31" s="264">
        <v>3</v>
      </c>
      <c r="R31" s="264"/>
      <c r="S31" s="264"/>
      <c r="T31" s="429"/>
      <c r="U31" s="428"/>
      <c r="V31" s="264">
        <v>10</v>
      </c>
      <c r="W31" s="264">
        <v>10</v>
      </c>
      <c r="X31" s="429">
        <v>37.8</v>
      </c>
      <c r="Y31" s="428">
        <v>150</v>
      </c>
      <c r="Z31" s="417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</row>
    <row r="32" spans="1:37" ht="15" customHeight="1">
      <c r="A32" s="523">
        <v>17</v>
      </c>
      <c r="B32" s="264">
        <v>25</v>
      </c>
      <c r="C32" s="304">
        <v>11</v>
      </c>
      <c r="D32" s="285">
        <v>18</v>
      </c>
      <c r="E32" s="304">
        <v>0</v>
      </c>
      <c r="F32" s="304">
        <v>11</v>
      </c>
      <c r="G32" s="285">
        <v>47</v>
      </c>
      <c r="H32" s="285">
        <v>0</v>
      </c>
      <c r="I32" s="304">
        <v>0.05</v>
      </c>
      <c r="J32" s="304">
        <v>1.1</v>
      </c>
      <c r="K32" s="304">
        <v>10</v>
      </c>
      <c r="L32" s="264">
        <v>100</v>
      </c>
      <c r="M32" s="264">
        <v>84</v>
      </c>
      <c r="N32" s="304">
        <v>2996</v>
      </c>
      <c r="O32" s="304">
        <v>2955</v>
      </c>
      <c r="P32" s="304"/>
      <c r="Q32" s="304"/>
      <c r="R32" s="304"/>
      <c r="S32" s="304"/>
      <c r="T32" s="304"/>
      <c r="U32" s="265"/>
      <c r="V32" s="304">
        <v>10</v>
      </c>
      <c r="W32" s="304">
        <v>10</v>
      </c>
      <c r="X32" s="435">
        <v>37.4</v>
      </c>
      <c r="Y32" s="265">
        <v>60</v>
      </c>
      <c r="Z32" s="417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</row>
    <row r="33" spans="1:37" ht="15" customHeight="1">
      <c r="A33" s="523">
        <v>18</v>
      </c>
      <c r="B33" s="264">
        <v>11</v>
      </c>
      <c r="C33" s="304">
        <v>1</v>
      </c>
      <c r="D33" s="285">
        <v>6</v>
      </c>
      <c r="E33" s="304">
        <v>-12</v>
      </c>
      <c r="F33" s="304">
        <v>3</v>
      </c>
      <c r="G33" s="285">
        <v>59</v>
      </c>
      <c r="H33" s="285">
        <v>0</v>
      </c>
      <c r="I33" s="436">
        <v>0</v>
      </c>
      <c r="J33" s="304">
        <v>0</v>
      </c>
      <c r="K33" s="304">
        <v>9</v>
      </c>
      <c r="L33" s="264">
        <v>94</v>
      </c>
      <c r="M33" s="264">
        <v>74</v>
      </c>
      <c r="N33" s="304">
        <v>3034</v>
      </c>
      <c r="O33" s="304">
        <v>2995</v>
      </c>
      <c r="P33" s="304"/>
      <c r="Q33" s="304"/>
      <c r="R33" s="304"/>
      <c r="S33" s="304"/>
      <c r="T33" s="435"/>
      <c r="U33" s="265"/>
      <c r="V33" s="304">
        <v>0</v>
      </c>
      <c r="W33" s="304">
        <v>0</v>
      </c>
      <c r="X33" s="435">
        <v>37.2</v>
      </c>
      <c r="Y33" s="265">
        <v>340</v>
      </c>
      <c r="Z33" s="417"/>
      <c r="AA33" s="45"/>
      <c r="AB33" s="45"/>
      <c r="AC33" s="45"/>
      <c r="AD33" s="44"/>
      <c r="AE33" s="44"/>
      <c r="AF33" s="44"/>
      <c r="AG33" s="44"/>
      <c r="AH33" s="44"/>
      <c r="AI33" s="44"/>
      <c r="AJ33" s="44"/>
      <c r="AK33" s="44"/>
    </row>
    <row r="34" spans="1:37" ht="15" customHeight="1">
      <c r="A34" s="523">
        <v>19</v>
      </c>
      <c r="B34" s="264">
        <v>13</v>
      </c>
      <c r="C34" s="304">
        <v>2</v>
      </c>
      <c r="D34" s="285">
        <v>8</v>
      </c>
      <c r="E34" s="304">
        <v>-10</v>
      </c>
      <c r="F34" s="304">
        <v>11</v>
      </c>
      <c r="G34" s="285">
        <v>57</v>
      </c>
      <c r="H34" s="285">
        <v>0</v>
      </c>
      <c r="I34" s="304">
        <v>0.05</v>
      </c>
      <c r="J34" s="304">
        <v>1.1</v>
      </c>
      <c r="K34" s="304">
        <v>9</v>
      </c>
      <c r="L34" s="264">
        <v>88</v>
      </c>
      <c r="M34" s="264">
        <v>70</v>
      </c>
      <c r="N34" s="304">
        <v>3037</v>
      </c>
      <c r="O34" s="304">
        <v>3025</v>
      </c>
      <c r="P34" s="304"/>
      <c r="Q34" s="304"/>
      <c r="R34" s="304"/>
      <c r="S34" s="304"/>
      <c r="T34" s="435"/>
      <c r="U34" s="265"/>
      <c r="V34" s="304">
        <v>10</v>
      </c>
      <c r="W34" s="304">
        <v>10</v>
      </c>
      <c r="X34" s="435">
        <v>37</v>
      </c>
      <c r="Y34" s="265">
        <v>300</v>
      </c>
      <c r="Z34" s="417"/>
      <c r="AA34" s="51"/>
      <c r="AB34" s="51"/>
      <c r="AC34" s="44"/>
      <c r="AD34" s="44"/>
      <c r="AE34" s="44"/>
      <c r="AF34" s="44"/>
      <c r="AG34" s="44"/>
      <c r="AH34" s="44"/>
      <c r="AI34" s="44"/>
      <c r="AJ34" s="44"/>
      <c r="AK34" s="44"/>
    </row>
    <row r="35" spans="1:37" ht="15" customHeight="1">
      <c r="A35" s="523">
        <v>20</v>
      </c>
      <c r="B35" s="264">
        <v>11</v>
      </c>
      <c r="C35" s="437">
        <v>-8</v>
      </c>
      <c r="D35" s="285">
        <v>2</v>
      </c>
      <c r="E35" s="304">
        <v>-14</v>
      </c>
      <c r="F35" s="304">
        <v>-8</v>
      </c>
      <c r="G35" s="285">
        <v>63</v>
      </c>
      <c r="H35" s="285">
        <v>0</v>
      </c>
      <c r="I35" s="304">
        <v>0</v>
      </c>
      <c r="J35" s="304">
        <v>0</v>
      </c>
      <c r="K35" s="320">
        <v>9</v>
      </c>
      <c r="L35" s="264">
        <v>76</v>
      </c>
      <c r="M35" s="264">
        <v>66</v>
      </c>
      <c r="N35" s="304">
        <v>3056</v>
      </c>
      <c r="O35" s="304">
        <v>3034</v>
      </c>
      <c r="P35" s="264"/>
      <c r="Q35" s="264">
        <v>5</v>
      </c>
      <c r="R35" s="304"/>
      <c r="S35" s="304"/>
      <c r="T35" s="304"/>
      <c r="U35" s="265"/>
      <c r="V35" s="304">
        <v>0</v>
      </c>
      <c r="W35" s="304">
        <v>0</v>
      </c>
      <c r="X35" s="435">
        <v>36.7</v>
      </c>
      <c r="Y35" s="265">
        <v>390</v>
      </c>
      <c r="Z35" s="417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</row>
    <row r="36" spans="1:37" ht="15" customHeight="1">
      <c r="A36" s="523">
        <v>21</v>
      </c>
      <c r="B36" s="264">
        <v>0</v>
      </c>
      <c r="C36" s="304">
        <v>-8</v>
      </c>
      <c r="D36" s="285">
        <v>-4</v>
      </c>
      <c r="E36" s="304">
        <v>-21</v>
      </c>
      <c r="F36" s="304">
        <v>-3</v>
      </c>
      <c r="G36" s="285">
        <v>69</v>
      </c>
      <c r="H36" s="285">
        <v>0</v>
      </c>
      <c r="I36" s="304">
        <v>0.28</v>
      </c>
      <c r="J36" s="265">
        <v>4.4</v>
      </c>
      <c r="K36" s="304">
        <v>13</v>
      </c>
      <c r="L36" s="264">
        <v>79</v>
      </c>
      <c r="M36" s="264">
        <v>65</v>
      </c>
      <c r="N36" s="304">
        <v>3053</v>
      </c>
      <c r="O36" s="304">
        <v>3009</v>
      </c>
      <c r="P36" s="304">
        <v>5</v>
      </c>
      <c r="Q36" s="304">
        <v>4</v>
      </c>
      <c r="R36" s="304">
        <v>10</v>
      </c>
      <c r="S36" s="304" t="s">
        <v>75</v>
      </c>
      <c r="T36" s="304">
        <v>2.3</v>
      </c>
      <c r="U36" s="265" t="s">
        <v>356</v>
      </c>
      <c r="V36" s="304">
        <v>10</v>
      </c>
      <c r="W36" s="304">
        <v>10</v>
      </c>
      <c r="X36" s="435">
        <v>36.7</v>
      </c>
      <c r="Y36" s="265">
        <v>120</v>
      </c>
      <c r="Z36" s="417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</row>
    <row r="37" spans="1:37" ht="15" customHeight="1">
      <c r="A37" s="523">
        <v>22</v>
      </c>
      <c r="B37" s="264">
        <v>-4</v>
      </c>
      <c r="C37" s="304">
        <v>-11</v>
      </c>
      <c r="D37" s="285">
        <v>-8</v>
      </c>
      <c r="E37" s="304">
        <v>-25</v>
      </c>
      <c r="F37" s="304">
        <v>-11</v>
      </c>
      <c r="G37" s="285">
        <v>73</v>
      </c>
      <c r="H37" s="285">
        <v>0</v>
      </c>
      <c r="I37" s="436">
        <v>0.1</v>
      </c>
      <c r="J37" s="304">
        <v>2.1</v>
      </c>
      <c r="K37" s="304">
        <v>14</v>
      </c>
      <c r="L37" s="264">
        <v>75</v>
      </c>
      <c r="M37" s="264">
        <v>62</v>
      </c>
      <c r="N37" s="304">
        <v>3011</v>
      </c>
      <c r="O37" s="304">
        <v>2999</v>
      </c>
      <c r="P37" s="304">
        <v>8</v>
      </c>
      <c r="Q37" s="304">
        <v>6</v>
      </c>
      <c r="R37" s="304">
        <v>18</v>
      </c>
      <c r="S37" s="304" t="s">
        <v>236</v>
      </c>
      <c r="T37" s="304">
        <v>4.4</v>
      </c>
      <c r="U37" s="265" t="s">
        <v>236</v>
      </c>
      <c r="V37" s="304">
        <v>1</v>
      </c>
      <c r="W37" s="304">
        <v>5</v>
      </c>
      <c r="X37" s="435">
        <v>36.7</v>
      </c>
      <c r="Y37" s="265">
        <v>410</v>
      </c>
      <c r="Z37" s="497" t="s">
        <v>558</v>
      </c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</row>
    <row r="38" spans="1:37" ht="15" customHeight="1">
      <c r="A38" s="523">
        <v>23</v>
      </c>
      <c r="B38" s="264">
        <v>-1</v>
      </c>
      <c r="C38" s="304">
        <v>-11</v>
      </c>
      <c r="D38" s="285">
        <v>-6</v>
      </c>
      <c r="E38" s="304">
        <v>-22</v>
      </c>
      <c r="F38" s="304">
        <v>-4</v>
      </c>
      <c r="G38" s="285">
        <v>71</v>
      </c>
      <c r="H38" s="285">
        <v>0</v>
      </c>
      <c r="I38" s="320">
        <v>0</v>
      </c>
      <c r="J38" s="320">
        <v>0</v>
      </c>
      <c r="K38" s="304">
        <v>14</v>
      </c>
      <c r="L38" s="264">
        <v>70</v>
      </c>
      <c r="M38" s="264">
        <v>61</v>
      </c>
      <c r="N38" s="304">
        <v>3004</v>
      </c>
      <c r="O38" s="304">
        <v>2995</v>
      </c>
      <c r="P38" s="264">
        <v>5</v>
      </c>
      <c r="Q38" s="304">
        <v>8</v>
      </c>
      <c r="R38" s="304">
        <v>29</v>
      </c>
      <c r="S38" s="304" t="s">
        <v>236</v>
      </c>
      <c r="T38" s="435">
        <v>7</v>
      </c>
      <c r="U38" s="265" t="s">
        <v>75</v>
      </c>
      <c r="V38" s="304">
        <v>9</v>
      </c>
      <c r="W38" s="304">
        <v>10</v>
      </c>
      <c r="X38" s="435">
        <v>36.5</v>
      </c>
      <c r="Y38" s="265">
        <v>320</v>
      </c>
      <c r="Z38" s="497" t="s">
        <v>559</v>
      </c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</row>
    <row r="39" spans="1:37" ht="15" customHeight="1">
      <c r="A39" s="523">
        <v>24</v>
      </c>
      <c r="B39" s="264">
        <v>8</v>
      </c>
      <c r="C39" s="438">
        <v>-5</v>
      </c>
      <c r="D39" s="285">
        <v>2</v>
      </c>
      <c r="E39" s="304">
        <v>-13</v>
      </c>
      <c r="F39" s="304">
        <v>-2</v>
      </c>
      <c r="G39" s="285">
        <v>63</v>
      </c>
      <c r="H39" s="285">
        <v>0</v>
      </c>
      <c r="I39" s="320">
        <v>0</v>
      </c>
      <c r="J39" s="320">
        <v>0</v>
      </c>
      <c r="K39" s="304">
        <v>13</v>
      </c>
      <c r="L39" s="264">
        <v>86</v>
      </c>
      <c r="M39" s="264">
        <v>67</v>
      </c>
      <c r="N39" s="304">
        <v>3018</v>
      </c>
      <c r="O39" s="304">
        <v>3004</v>
      </c>
      <c r="P39" s="264">
        <v>7</v>
      </c>
      <c r="Q39" s="304">
        <v>6</v>
      </c>
      <c r="R39" s="304">
        <v>25</v>
      </c>
      <c r="S39" s="304" t="s">
        <v>236</v>
      </c>
      <c r="T39" s="304">
        <v>6.1</v>
      </c>
      <c r="U39" s="265" t="s">
        <v>236</v>
      </c>
      <c r="V39" s="304">
        <v>0</v>
      </c>
      <c r="W39" s="304">
        <v>0</v>
      </c>
      <c r="X39" s="435">
        <v>36.1</v>
      </c>
      <c r="Y39" s="265">
        <v>400</v>
      </c>
      <c r="Z39" s="417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</row>
    <row r="40" spans="1:37" ht="15" customHeight="1">
      <c r="A40" s="523">
        <v>25</v>
      </c>
      <c r="B40" s="264">
        <v>7</v>
      </c>
      <c r="C40" s="304">
        <v>-5</v>
      </c>
      <c r="D40" s="285">
        <v>1</v>
      </c>
      <c r="E40" s="304">
        <v>-14</v>
      </c>
      <c r="F40" s="304">
        <v>7</v>
      </c>
      <c r="G40" s="285">
        <v>64</v>
      </c>
      <c r="H40" s="285">
        <v>0</v>
      </c>
      <c r="I40" s="320" t="s">
        <v>18</v>
      </c>
      <c r="J40" s="435">
        <v>0.1</v>
      </c>
      <c r="K40" s="304">
        <v>13</v>
      </c>
      <c r="L40" s="264">
        <v>86</v>
      </c>
      <c r="M40" s="264">
        <v>72</v>
      </c>
      <c r="N40" s="304">
        <v>3018</v>
      </c>
      <c r="O40" s="304">
        <v>2998</v>
      </c>
      <c r="P40" s="304">
        <v>1</v>
      </c>
      <c r="Q40" s="304">
        <v>3</v>
      </c>
      <c r="R40" s="304">
        <v>11</v>
      </c>
      <c r="S40" s="304" t="s">
        <v>465</v>
      </c>
      <c r="T40" s="304">
        <v>2.5</v>
      </c>
      <c r="U40" s="304" t="s">
        <v>465</v>
      </c>
      <c r="V40" s="304">
        <v>1</v>
      </c>
      <c r="W40" s="304">
        <v>10</v>
      </c>
      <c r="X40" s="435">
        <v>36.1</v>
      </c>
      <c r="Y40" s="265">
        <v>340</v>
      </c>
      <c r="Z40" s="417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</row>
    <row r="41" spans="1:37" ht="15" customHeight="1">
      <c r="A41" s="523">
        <v>26</v>
      </c>
      <c r="B41" s="264">
        <v>13</v>
      </c>
      <c r="C41" s="304">
        <v>0</v>
      </c>
      <c r="D41" s="285">
        <v>7</v>
      </c>
      <c r="E41" s="304">
        <v>-10</v>
      </c>
      <c r="F41" s="304">
        <v>3</v>
      </c>
      <c r="G41" s="285">
        <v>58</v>
      </c>
      <c r="H41" s="285">
        <v>0</v>
      </c>
      <c r="I41" s="320">
        <v>0</v>
      </c>
      <c r="J41" s="320">
        <v>0</v>
      </c>
      <c r="K41" s="304">
        <v>12</v>
      </c>
      <c r="L41" s="264">
        <v>85</v>
      </c>
      <c r="M41" s="264">
        <v>68</v>
      </c>
      <c r="N41" s="304">
        <v>3034</v>
      </c>
      <c r="O41" s="304">
        <v>3004</v>
      </c>
      <c r="P41" s="304">
        <v>1</v>
      </c>
      <c r="Q41" s="304" t="s">
        <v>10</v>
      </c>
      <c r="R41" s="304">
        <v>12</v>
      </c>
      <c r="S41" s="304" t="s">
        <v>241</v>
      </c>
      <c r="T41" s="304">
        <v>2.7</v>
      </c>
      <c r="U41" s="304" t="s">
        <v>75</v>
      </c>
      <c r="V41" s="304">
        <v>0</v>
      </c>
      <c r="W41" s="264">
        <v>4</v>
      </c>
      <c r="X41" s="429">
        <v>36</v>
      </c>
      <c r="Y41" s="428">
        <v>390</v>
      </c>
      <c r="Z41" s="417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</row>
    <row r="42" spans="1:37" ht="15" customHeight="1">
      <c r="A42" s="523">
        <v>27</v>
      </c>
      <c r="B42" s="264">
        <v>26</v>
      </c>
      <c r="C42" s="304">
        <v>3</v>
      </c>
      <c r="D42" s="285">
        <v>15</v>
      </c>
      <c r="E42" s="304">
        <v>-3</v>
      </c>
      <c r="F42" s="304">
        <v>26</v>
      </c>
      <c r="G42" s="285">
        <v>50</v>
      </c>
      <c r="H42" s="285">
        <v>0</v>
      </c>
      <c r="I42" s="320">
        <v>0</v>
      </c>
      <c r="J42" s="320">
        <v>0</v>
      </c>
      <c r="K42" s="304">
        <v>12</v>
      </c>
      <c r="L42" s="264">
        <v>86</v>
      </c>
      <c r="M42" s="264">
        <v>70</v>
      </c>
      <c r="N42" s="304">
        <v>3013</v>
      </c>
      <c r="O42" s="304">
        <v>2949</v>
      </c>
      <c r="P42" s="304">
        <v>11</v>
      </c>
      <c r="Q42" s="304">
        <v>8</v>
      </c>
      <c r="R42" s="304">
        <v>19</v>
      </c>
      <c r="S42" s="304" t="s">
        <v>241</v>
      </c>
      <c r="T42" s="304">
        <v>6.7</v>
      </c>
      <c r="U42" s="265" t="s">
        <v>109</v>
      </c>
      <c r="V42" s="304">
        <v>9</v>
      </c>
      <c r="W42" s="304">
        <v>8</v>
      </c>
      <c r="X42" s="435">
        <v>36</v>
      </c>
      <c r="Y42" s="265">
        <v>350</v>
      </c>
      <c r="Z42" s="417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</row>
    <row r="43" spans="1:37" ht="15" customHeight="1">
      <c r="A43" s="523">
        <v>28</v>
      </c>
      <c r="B43" s="264">
        <v>38</v>
      </c>
      <c r="C43" s="304">
        <v>26</v>
      </c>
      <c r="D43" s="285">
        <v>32</v>
      </c>
      <c r="E43" s="304">
        <v>12</v>
      </c>
      <c r="F43" s="304">
        <v>37</v>
      </c>
      <c r="G43" s="285">
        <v>33</v>
      </c>
      <c r="H43" s="285">
        <v>0</v>
      </c>
      <c r="I43" s="320">
        <v>0</v>
      </c>
      <c r="J43" s="320">
        <v>0</v>
      </c>
      <c r="K43" s="304">
        <v>11</v>
      </c>
      <c r="L43" s="264">
        <v>85</v>
      </c>
      <c r="M43" s="264">
        <v>79</v>
      </c>
      <c r="N43" s="304">
        <v>2951</v>
      </c>
      <c r="O43" s="304">
        <v>2940</v>
      </c>
      <c r="P43" s="304">
        <v>5</v>
      </c>
      <c r="Q43" s="304">
        <v>4</v>
      </c>
      <c r="R43" s="304">
        <v>19</v>
      </c>
      <c r="S43" s="304" t="s">
        <v>238</v>
      </c>
      <c r="T43" s="265">
        <v>5.7</v>
      </c>
      <c r="U43" s="304" t="s">
        <v>238</v>
      </c>
      <c r="V43" s="264">
        <v>10</v>
      </c>
      <c r="W43" s="264">
        <v>10</v>
      </c>
      <c r="X43" s="429">
        <v>35.6</v>
      </c>
      <c r="Y43" s="428">
        <v>170</v>
      </c>
      <c r="Z43" s="417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</row>
    <row r="44" spans="1:37" ht="15" customHeight="1">
      <c r="A44" s="523">
        <v>29</v>
      </c>
      <c r="B44" s="304">
        <v>38</v>
      </c>
      <c r="C44" s="304">
        <v>22</v>
      </c>
      <c r="D44" s="285">
        <v>30</v>
      </c>
      <c r="E44" s="304">
        <v>13</v>
      </c>
      <c r="F44" s="304">
        <v>22</v>
      </c>
      <c r="G44" s="285">
        <v>35</v>
      </c>
      <c r="H44" s="285">
        <v>0</v>
      </c>
      <c r="I44" s="310">
        <v>0.02</v>
      </c>
      <c r="J44" s="435">
        <v>0.2</v>
      </c>
      <c r="K44" s="304">
        <v>10</v>
      </c>
      <c r="L44" s="264">
        <v>95</v>
      </c>
      <c r="M44" s="264">
        <v>84</v>
      </c>
      <c r="N44" s="304">
        <v>2978</v>
      </c>
      <c r="O44" s="304">
        <v>2948</v>
      </c>
      <c r="P44" s="304">
        <v>1</v>
      </c>
      <c r="Q44" s="304">
        <v>1</v>
      </c>
      <c r="R44" s="304">
        <v>14</v>
      </c>
      <c r="S44" s="304" t="s">
        <v>75</v>
      </c>
      <c r="T44" s="304">
        <v>2.2</v>
      </c>
      <c r="U44" s="320" t="s">
        <v>75</v>
      </c>
      <c r="V44" s="304">
        <v>8</v>
      </c>
      <c r="W44" s="304">
        <v>10</v>
      </c>
      <c r="X44" s="435">
        <v>35.8</v>
      </c>
      <c r="Y44" s="265">
        <v>230</v>
      </c>
      <c r="Z44" s="417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</row>
    <row r="45" spans="1:37" ht="15" customHeight="1">
      <c r="A45" s="523">
        <v>30</v>
      </c>
      <c r="B45" s="264">
        <v>25</v>
      </c>
      <c r="C45" s="304">
        <v>18</v>
      </c>
      <c r="D45" s="285">
        <v>22</v>
      </c>
      <c r="E45" s="304">
        <v>5</v>
      </c>
      <c r="F45" s="304">
        <v>20</v>
      </c>
      <c r="G45" s="285">
        <v>43</v>
      </c>
      <c r="H45" s="285">
        <v>0</v>
      </c>
      <c r="I45" s="320">
        <v>0</v>
      </c>
      <c r="J45" s="320">
        <v>0</v>
      </c>
      <c r="K45" s="304">
        <v>10</v>
      </c>
      <c r="L45" s="264">
        <v>96</v>
      </c>
      <c r="M45" s="264">
        <v>73</v>
      </c>
      <c r="N45" s="304">
        <v>3001</v>
      </c>
      <c r="O45" s="304">
        <v>2977</v>
      </c>
      <c r="P45" s="304">
        <v>3</v>
      </c>
      <c r="Q45" s="304">
        <v>1</v>
      </c>
      <c r="R45" s="304">
        <v>13</v>
      </c>
      <c r="S45" s="304" t="s">
        <v>75</v>
      </c>
      <c r="T45" s="304">
        <v>3.4</v>
      </c>
      <c r="U45" s="320" t="s">
        <v>465</v>
      </c>
      <c r="V45" s="304">
        <v>10</v>
      </c>
      <c r="W45" s="304">
        <v>0</v>
      </c>
      <c r="X45" s="435">
        <v>36</v>
      </c>
      <c r="Y45" s="265">
        <v>450</v>
      </c>
      <c r="Z45" s="417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</row>
    <row r="46" spans="1:37" ht="15" customHeight="1" thickBot="1">
      <c r="A46" s="523">
        <v>31</v>
      </c>
      <c r="B46" s="207">
        <v>36</v>
      </c>
      <c r="C46" s="446">
        <v>18</v>
      </c>
      <c r="D46" s="447">
        <v>27</v>
      </c>
      <c r="E46" s="446">
        <v>12</v>
      </c>
      <c r="F46" s="446">
        <v>35</v>
      </c>
      <c r="G46" s="447">
        <v>38</v>
      </c>
      <c r="H46" s="447">
        <v>0</v>
      </c>
      <c r="I46" s="447">
        <v>0</v>
      </c>
      <c r="J46" s="447">
        <v>0</v>
      </c>
      <c r="K46" s="446">
        <v>9</v>
      </c>
      <c r="L46" s="446">
        <v>92</v>
      </c>
      <c r="M46" s="446">
        <v>79</v>
      </c>
      <c r="N46" s="446">
        <v>2993</v>
      </c>
      <c r="O46" s="446">
        <v>2966</v>
      </c>
      <c r="P46" s="446">
        <v>4</v>
      </c>
      <c r="Q46" s="446">
        <v>4</v>
      </c>
      <c r="R46" s="446">
        <v>14</v>
      </c>
      <c r="S46" s="446" t="s">
        <v>238</v>
      </c>
      <c r="T46" s="446">
        <v>4.5</v>
      </c>
      <c r="U46" s="447" t="s">
        <v>238</v>
      </c>
      <c r="V46" s="446">
        <v>10</v>
      </c>
      <c r="W46" s="447">
        <v>10</v>
      </c>
      <c r="X46" s="448">
        <v>36</v>
      </c>
      <c r="Y46" s="449">
        <v>500</v>
      </c>
      <c r="Z46" s="514" t="s">
        <v>560</v>
      </c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</row>
    <row r="47" spans="1:37" ht="15" customHeight="1">
      <c r="A47" s="8"/>
      <c r="B47" s="515">
        <f>SUM(B16:B46)</f>
        <v>758</v>
      </c>
      <c r="C47" s="516">
        <f>SUM(C16:C46)</f>
        <v>373</v>
      </c>
      <c r="D47" s="533"/>
      <c r="E47" s="534">
        <f aca="true" t="shared" si="0" ref="E47:J47">SUM(E16:E46)</f>
        <v>-17</v>
      </c>
      <c r="F47" s="515">
        <f t="shared" si="0"/>
        <v>564</v>
      </c>
      <c r="G47" s="535">
        <f t="shared" si="0"/>
        <v>1444</v>
      </c>
      <c r="H47" s="535">
        <f t="shared" si="0"/>
        <v>0</v>
      </c>
      <c r="I47" s="527">
        <f t="shared" si="0"/>
        <v>1.9300000000000004</v>
      </c>
      <c r="J47" s="515">
        <f t="shared" si="0"/>
        <v>18.900000000000002</v>
      </c>
      <c r="K47" s="515"/>
      <c r="L47" s="439"/>
      <c r="M47" s="515"/>
      <c r="N47" s="515"/>
      <c r="O47" s="515"/>
      <c r="P47" s="515">
        <f>SUM(P16:P46)</f>
        <v>107</v>
      </c>
      <c r="Q47" s="515">
        <f>SUM(Q16:Q46)</f>
        <v>115</v>
      </c>
      <c r="R47" s="515">
        <f>MAX(R16:R46)</f>
        <v>29</v>
      </c>
      <c r="S47" s="515" t="s">
        <v>236</v>
      </c>
      <c r="T47" s="515">
        <f>SUM(T16:T46)</f>
        <v>104.10000000000001</v>
      </c>
      <c r="U47" s="520"/>
      <c r="V47" s="515">
        <f>SUM(V16:V46)</f>
        <v>209</v>
      </c>
      <c r="W47" s="515">
        <f>SUM(W16:W46)</f>
        <v>217</v>
      </c>
      <c r="X47" s="520"/>
      <c r="Y47" s="439"/>
      <c r="Z47" s="319" t="s">
        <v>11</v>
      </c>
      <c r="AA47" s="52"/>
      <c r="AB47" s="44"/>
      <c r="AC47" s="44"/>
      <c r="AD47" s="44"/>
      <c r="AE47" s="44"/>
      <c r="AF47" s="44"/>
      <c r="AG47" s="44"/>
      <c r="AH47" s="44"/>
      <c r="AI47" s="44"/>
      <c r="AJ47" s="44"/>
      <c r="AK47" s="44"/>
    </row>
    <row r="48" spans="1:37" ht="15" customHeight="1">
      <c r="A48" s="9"/>
      <c r="B48" s="520">
        <f>AVERAGE(B16:B46)</f>
        <v>24.451612903225808</v>
      </c>
      <c r="C48" s="520">
        <f>AVERAGE(C16:C46)</f>
        <v>12.03225806451613</v>
      </c>
      <c r="D48" s="439"/>
      <c r="E48" s="439"/>
      <c r="F48" s="520">
        <f>AVERAGE(F16:F46)</f>
        <v>18.193548387096776</v>
      </c>
      <c r="G48" s="439"/>
      <c r="H48" s="439"/>
      <c r="I48" s="439"/>
      <c r="J48" s="439"/>
      <c r="K48" s="439"/>
      <c r="L48" s="520">
        <f>AVERAGE(L16:L46)</f>
        <v>89.64516129032258</v>
      </c>
      <c r="M48" s="520">
        <f>AVERAGE(M16:M46)</f>
        <v>73.64516129032258</v>
      </c>
      <c r="N48" s="519">
        <f>AVERAGE(N16:N46)</f>
        <v>3012.2580645161293</v>
      </c>
      <c r="O48" s="519">
        <v>2984</v>
      </c>
      <c r="P48" s="520">
        <f>AVERAGE(P16:P46)</f>
        <v>3.962962962962963</v>
      </c>
      <c r="Q48" s="520"/>
      <c r="R48" s="522"/>
      <c r="S48" s="439"/>
      <c r="T48" s="520">
        <f>AVERAGE(T16:T46)</f>
        <v>4.164000000000001</v>
      </c>
      <c r="U48" s="520"/>
      <c r="V48" s="520">
        <f>AVERAGE(V16:V46)</f>
        <v>6.741935483870968</v>
      </c>
      <c r="W48" s="520">
        <v>7</v>
      </c>
      <c r="X48" s="520">
        <f>AVERAGE(X16:X46)</f>
        <v>37.23225806451613</v>
      </c>
      <c r="Y48" s="520">
        <f>AVERAGE(Y16:Y46)</f>
        <v>290.3225806451613</v>
      </c>
      <c r="Z48" s="450" t="s">
        <v>60</v>
      </c>
      <c r="AA48" s="52"/>
      <c r="AB48" s="44"/>
      <c r="AC48" s="44"/>
      <c r="AD48" s="44"/>
      <c r="AE48" s="44"/>
      <c r="AF48" s="44"/>
      <c r="AG48" s="44"/>
      <c r="AH48" s="44"/>
      <c r="AI48" s="44"/>
      <c r="AJ48" s="44"/>
      <c r="AK48" s="44"/>
    </row>
    <row r="49" spans="2:37" ht="10.5" customHeight="1">
      <c r="B49" s="18" t="s">
        <v>61</v>
      </c>
      <c r="C49" s="16"/>
      <c r="D49" s="16"/>
      <c r="E49" s="16"/>
      <c r="F49" s="16"/>
      <c r="G49" s="16"/>
      <c r="H49" s="16"/>
      <c r="I49" s="16"/>
      <c r="K49" s="18" t="s">
        <v>64</v>
      </c>
      <c r="L49" s="18"/>
      <c r="M49" s="18"/>
      <c r="N49" s="18"/>
      <c r="O49" s="18"/>
      <c r="P49" s="18"/>
      <c r="Q49" s="18"/>
      <c r="T49" s="18" t="s">
        <v>68</v>
      </c>
      <c r="U49" s="16"/>
      <c r="V49" s="16"/>
      <c r="W49" s="16"/>
      <c r="X49" s="16"/>
      <c r="Y49" s="16"/>
      <c r="Z49" s="47"/>
      <c r="AB49" s="44"/>
      <c r="AC49" s="44"/>
      <c r="AD49" s="44"/>
      <c r="AE49" s="44"/>
      <c r="AF49" s="44"/>
      <c r="AG49" s="44"/>
      <c r="AH49" s="44"/>
      <c r="AI49" s="44"/>
      <c r="AJ49" s="44"/>
      <c r="AK49" s="44"/>
    </row>
    <row r="50" spans="2:37" ht="12.75" customHeight="1">
      <c r="B50" s="16" t="s">
        <v>127</v>
      </c>
      <c r="C50" s="16"/>
      <c r="D50" s="16"/>
      <c r="E50" s="197">
        <v>18.3</v>
      </c>
      <c r="F50" s="136"/>
      <c r="H50" s="16"/>
      <c r="I50" s="1"/>
      <c r="K50" s="16" t="s">
        <v>92</v>
      </c>
      <c r="L50" s="16"/>
      <c r="M50" s="511">
        <f>G47</f>
        <v>1444</v>
      </c>
      <c r="P50" s="16"/>
      <c r="Q50" s="16"/>
      <c r="T50" s="16" t="s">
        <v>194</v>
      </c>
      <c r="W50" s="529">
        <v>1.93</v>
      </c>
      <c r="X50" s="290"/>
      <c r="Y50" s="50"/>
      <c r="Z50" s="39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2:37" ht="12.75" customHeight="1">
      <c r="B51" s="16" t="s">
        <v>195</v>
      </c>
      <c r="C51" s="16"/>
      <c r="D51" s="16"/>
      <c r="E51" s="16"/>
      <c r="F51" s="197">
        <v>-0.6</v>
      </c>
      <c r="G51" s="136"/>
      <c r="H51" s="27"/>
      <c r="K51" s="16" t="s">
        <v>113</v>
      </c>
      <c r="L51" s="16"/>
      <c r="M51" s="16"/>
      <c r="N51" s="525">
        <v>22</v>
      </c>
      <c r="O51" s="290"/>
      <c r="P51" s="26"/>
      <c r="Q51" s="32"/>
      <c r="S51" s="55"/>
      <c r="T51" s="16" t="s">
        <v>571</v>
      </c>
      <c r="X51" s="290">
        <v>0.74</v>
      </c>
      <c r="AC51" s="44"/>
      <c r="AD51" s="44"/>
      <c r="AE51" s="44"/>
      <c r="AF51" s="44"/>
      <c r="AG51" s="44"/>
      <c r="AH51" s="44"/>
      <c r="AI51" s="44"/>
      <c r="AJ51" s="44"/>
      <c r="AK51" s="44"/>
    </row>
    <row r="52" spans="2:37" ht="12.75" customHeight="1">
      <c r="B52" s="16" t="s">
        <v>129</v>
      </c>
      <c r="C52" s="16"/>
      <c r="D52" s="16"/>
      <c r="E52" s="197">
        <v>-0.5</v>
      </c>
      <c r="F52" s="26"/>
      <c r="G52" s="136"/>
      <c r="H52" s="16"/>
      <c r="I52" s="1"/>
      <c r="K52" s="16" t="s">
        <v>567</v>
      </c>
      <c r="L52" s="16"/>
      <c r="M52" s="16"/>
      <c r="N52" s="16"/>
      <c r="O52" s="197"/>
      <c r="P52" s="20"/>
      <c r="Q52" s="26"/>
      <c r="R52" s="30"/>
      <c r="T52" s="16" t="s">
        <v>105</v>
      </c>
      <c r="W52" s="528">
        <v>26.24</v>
      </c>
      <c r="X52" s="310"/>
      <c r="Y52" s="35"/>
      <c r="Z52" s="30"/>
      <c r="AC52" s="44"/>
      <c r="AD52" s="44"/>
      <c r="AE52" s="44"/>
      <c r="AF52" s="44"/>
      <c r="AG52" s="44"/>
      <c r="AH52" s="44"/>
      <c r="AI52" s="44"/>
      <c r="AJ52" s="44"/>
      <c r="AK52" s="44"/>
    </row>
    <row r="53" spans="2:37" ht="12.75" customHeight="1">
      <c r="B53" s="16" t="s">
        <v>553</v>
      </c>
      <c r="C53" s="16"/>
      <c r="D53" s="16"/>
      <c r="E53" s="16"/>
      <c r="F53" s="549">
        <v>45.8</v>
      </c>
      <c r="G53" s="136"/>
      <c r="I53" s="28"/>
      <c r="K53" s="16" t="s">
        <v>113</v>
      </c>
      <c r="L53" s="16"/>
      <c r="M53" s="16"/>
      <c r="N53" s="252">
        <v>-228</v>
      </c>
      <c r="O53" s="290"/>
      <c r="P53" s="26"/>
      <c r="Q53" s="30"/>
      <c r="T53" s="16" t="s">
        <v>547</v>
      </c>
      <c r="X53" s="252">
        <v>-6.23</v>
      </c>
      <c r="Y53" s="127"/>
      <c r="AC53" s="44"/>
      <c r="AD53" s="44"/>
      <c r="AE53" s="44"/>
      <c r="AF53" s="44"/>
      <c r="AG53" s="44"/>
      <c r="AH53" s="44"/>
      <c r="AI53" s="44"/>
      <c r="AJ53" s="44"/>
      <c r="AK53" s="44"/>
    </row>
    <row r="54" spans="2:37" ht="12.75" customHeight="1">
      <c r="B54" s="16" t="s">
        <v>195</v>
      </c>
      <c r="C54" s="16"/>
      <c r="D54" s="16"/>
      <c r="E54" s="16"/>
      <c r="F54" s="197">
        <v>0.8</v>
      </c>
      <c r="G54" s="136"/>
      <c r="H54" s="16"/>
      <c r="T54" s="16" t="s">
        <v>94</v>
      </c>
      <c r="W54" s="525">
        <v>0.43</v>
      </c>
      <c r="X54" s="69" t="s">
        <v>184</v>
      </c>
      <c r="Y54" s="252" t="s">
        <v>562</v>
      </c>
      <c r="Z54" s="248"/>
      <c r="AC54" s="44"/>
      <c r="AD54" s="44"/>
      <c r="AE54" s="44"/>
      <c r="AF54" s="44"/>
      <c r="AG54" s="44"/>
      <c r="AH54" s="44"/>
      <c r="AI54" s="44"/>
      <c r="AJ54" s="44"/>
      <c r="AK54" s="44"/>
    </row>
    <row r="55" spans="2:37" ht="12.75" customHeight="1">
      <c r="B55" s="16" t="s">
        <v>78</v>
      </c>
      <c r="C55" s="16"/>
      <c r="D55" s="488">
        <f>MAX(B16:B46)</f>
        <v>40</v>
      </c>
      <c r="E55" s="16" t="s">
        <v>85</v>
      </c>
      <c r="F55" s="248" t="s">
        <v>306</v>
      </c>
      <c r="G55" s="28"/>
      <c r="I55" s="58"/>
      <c r="K55" s="18" t="s">
        <v>65</v>
      </c>
      <c r="L55" s="18"/>
      <c r="M55" s="18"/>
      <c r="N55" s="18"/>
      <c r="O55" s="18"/>
      <c r="T55" s="16" t="s">
        <v>122</v>
      </c>
      <c r="X55" s="197">
        <v>18.9</v>
      </c>
      <c r="Y55" s="127"/>
      <c r="AC55" s="44"/>
      <c r="AD55" s="44"/>
      <c r="AE55" s="44"/>
      <c r="AF55" s="44"/>
      <c r="AG55" s="44"/>
      <c r="AH55" s="44"/>
      <c r="AI55" s="44"/>
      <c r="AJ55" s="44"/>
      <c r="AK55" s="44"/>
    </row>
    <row r="56" spans="2:37" ht="12.75" customHeight="1">
      <c r="B56" s="16" t="s">
        <v>79</v>
      </c>
      <c r="C56" s="16"/>
      <c r="D56" s="488">
        <f>MIN(C16:C46)</f>
        <v>-11</v>
      </c>
      <c r="E56" s="16" t="s">
        <v>85</v>
      </c>
      <c r="F56" s="248" t="s">
        <v>561</v>
      </c>
      <c r="G56" s="28"/>
      <c r="I56" s="1"/>
      <c r="K56" s="16" t="s">
        <v>92</v>
      </c>
      <c r="N56" s="498">
        <v>0</v>
      </c>
      <c r="T56" s="16" t="s">
        <v>548</v>
      </c>
      <c r="X56" s="525">
        <v>6.8</v>
      </c>
      <c r="Y56" s="136"/>
      <c r="AC56" s="44"/>
      <c r="AD56" s="44"/>
      <c r="AE56" s="44"/>
      <c r="AF56" s="44"/>
      <c r="AG56" s="44"/>
      <c r="AH56" s="44"/>
      <c r="AI56" s="44"/>
      <c r="AJ56" s="44"/>
      <c r="AK56" s="44"/>
    </row>
    <row r="57" spans="2:37" ht="12.75" customHeight="1">
      <c r="B57" s="16"/>
      <c r="C57" s="16" t="s">
        <v>63</v>
      </c>
      <c r="D57" s="16"/>
      <c r="E57" s="16"/>
      <c r="F57" s="16"/>
      <c r="G57" s="16"/>
      <c r="H57" s="16"/>
      <c r="I57" s="1"/>
      <c r="K57" s="16" t="s">
        <v>88</v>
      </c>
      <c r="N57" s="498">
        <v>0</v>
      </c>
      <c r="T57" s="16" t="s">
        <v>124</v>
      </c>
      <c r="X57" s="245">
        <v>32.5</v>
      </c>
      <c r="Y57" s="136"/>
      <c r="AC57" s="44"/>
      <c r="AD57" s="44"/>
      <c r="AE57" s="44"/>
      <c r="AF57" s="44"/>
      <c r="AG57" s="44"/>
      <c r="AH57" s="44"/>
      <c r="AI57" s="44"/>
      <c r="AJ57" s="44"/>
      <c r="AK57" s="44"/>
    </row>
    <row r="58" spans="2:37" ht="12.75" customHeight="1">
      <c r="B58" s="16" t="s">
        <v>166</v>
      </c>
      <c r="C58" s="16"/>
      <c r="D58" s="16"/>
      <c r="E58" s="498">
        <v>0</v>
      </c>
      <c r="H58" s="16"/>
      <c r="I58" s="1"/>
      <c r="K58" s="16" t="s">
        <v>568</v>
      </c>
      <c r="O58" s="243"/>
      <c r="P58" s="127"/>
      <c r="Q58" s="26"/>
      <c r="T58" s="16" t="s">
        <v>549</v>
      </c>
      <c r="X58" s="525">
        <v>12.2</v>
      </c>
      <c r="Y58" s="127"/>
      <c r="AC58" s="44"/>
      <c r="AD58" s="44"/>
      <c r="AE58" s="44"/>
      <c r="AF58" s="44"/>
      <c r="AG58" s="44"/>
      <c r="AH58" s="44"/>
      <c r="AI58" s="44"/>
      <c r="AJ58" s="44"/>
      <c r="AK58" s="44"/>
    </row>
    <row r="59" spans="2:37" ht="12.75" customHeight="1">
      <c r="B59" s="16" t="s">
        <v>130</v>
      </c>
      <c r="C59" s="16"/>
      <c r="D59" s="16"/>
      <c r="E59" s="498">
        <f>COUNTIF(B16:B46,"&lt;=32")</f>
        <v>18</v>
      </c>
      <c r="H59" s="16"/>
      <c r="I59" s="1"/>
      <c r="K59" s="16" t="s">
        <v>77</v>
      </c>
      <c r="N59" s="525">
        <v>71</v>
      </c>
      <c r="O59" s="290"/>
      <c r="P59" s="26"/>
      <c r="T59" s="16" t="s">
        <v>94</v>
      </c>
      <c r="W59" s="525">
        <v>4.4</v>
      </c>
      <c r="X59" s="28" t="s">
        <v>550</v>
      </c>
      <c r="Y59" s="252" t="s">
        <v>563</v>
      </c>
      <c r="Z59" s="252"/>
      <c r="AC59" s="44"/>
      <c r="AD59" s="44"/>
      <c r="AE59" s="44"/>
      <c r="AF59" s="44"/>
      <c r="AG59" s="44"/>
      <c r="AH59" s="44"/>
      <c r="AI59" s="44"/>
      <c r="AJ59" s="44"/>
      <c r="AK59" s="44"/>
    </row>
    <row r="60" spans="2:37" ht="12.75" customHeight="1">
      <c r="B60" s="16" t="s">
        <v>167</v>
      </c>
      <c r="C60" s="16"/>
      <c r="D60" s="16"/>
      <c r="E60" s="498">
        <f>COUNTIF(C16:C46,"&lt;=32")</f>
        <v>29</v>
      </c>
      <c r="H60" s="16"/>
      <c r="I60" s="1"/>
      <c r="T60" s="16" t="s">
        <v>551</v>
      </c>
      <c r="X60" s="525">
        <v>14</v>
      </c>
      <c r="Y60" s="28" t="s">
        <v>564</v>
      </c>
      <c r="AC60" s="44"/>
      <c r="AD60" s="44"/>
      <c r="AE60" s="44"/>
      <c r="AF60" s="44"/>
      <c r="AG60" s="44"/>
      <c r="AH60" s="44"/>
      <c r="AI60" s="44"/>
      <c r="AJ60" s="44"/>
      <c r="AK60" s="44"/>
    </row>
    <row r="61" spans="2:37" ht="12.75" customHeight="1">
      <c r="B61" s="16" t="s">
        <v>168</v>
      </c>
      <c r="C61" s="16"/>
      <c r="D61" s="16"/>
      <c r="E61" s="498">
        <f>COUNTIF(C16:C46,"&lt;=0")</f>
        <v>7</v>
      </c>
      <c r="H61" s="16"/>
      <c r="I61" s="1"/>
      <c r="K61" s="18" t="s">
        <v>66</v>
      </c>
      <c r="L61" s="17"/>
      <c r="M61" s="17"/>
      <c r="N61" s="17"/>
      <c r="O61" s="17"/>
      <c r="T61" s="16" t="s">
        <v>570</v>
      </c>
      <c r="V61" s="498" t="s">
        <v>569</v>
      </c>
      <c r="Y61" s="28"/>
      <c r="AC61" s="44"/>
      <c r="AD61" s="44"/>
      <c r="AE61" s="44"/>
      <c r="AF61" s="44"/>
      <c r="AG61" s="44"/>
      <c r="AH61" s="44"/>
      <c r="AI61" s="44"/>
      <c r="AJ61" s="44"/>
      <c r="AK61" s="44"/>
    </row>
    <row r="62" spans="6:37" ht="12.75" customHeight="1">
      <c r="F62" s="54"/>
      <c r="K62" s="16" t="s">
        <v>289</v>
      </c>
      <c r="M62" s="528">
        <v>29.98</v>
      </c>
      <c r="N62" s="290"/>
      <c r="O62" s="35"/>
      <c r="P62" s="544"/>
      <c r="Q62" s="544"/>
      <c r="U62" s="16" t="s">
        <v>258</v>
      </c>
      <c r="V62" s="498" t="s">
        <v>569</v>
      </c>
      <c r="Y62" s="28"/>
      <c r="AC62" s="44"/>
      <c r="AD62" s="44"/>
      <c r="AE62" s="44"/>
      <c r="AF62" s="44"/>
      <c r="AG62" s="44"/>
      <c r="AH62" s="44"/>
      <c r="AI62" s="44"/>
      <c r="AJ62" s="44"/>
      <c r="AK62" s="44"/>
    </row>
    <row r="63" spans="2:37" ht="12.75" customHeight="1">
      <c r="B63" s="18" t="s">
        <v>74</v>
      </c>
      <c r="C63" s="17"/>
      <c r="D63" s="17"/>
      <c r="E63" s="17"/>
      <c r="F63" s="54"/>
      <c r="K63" s="16" t="s">
        <v>552</v>
      </c>
      <c r="N63" s="525">
        <v>-0.4</v>
      </c>
      <c r="P63" s="35"/>
      <c r="Q63" s="23"/>
      <c r="U63" s="16" t="s">
        <v>357</v>
      </c>
      <c r="V63" s="252" t="s">
        <v>259</v>
      </c>
      <c r="W63" s="252"/>
      <c r="X63" s="16"/>
      <c r="Y63" s="290"/>
      <c r="Z63" s="28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2:37" ht="12.75" customHeight="1">
      <c r="B64" s="16" t="s">
        <v>127</v>
      </c>
      <c r="E64" s="532">
        <f>AVERAGE(T16:T46)</f>
        <v>4.164000000000001</v>
      </c>
      <c r="K64" s="16" t="s">
        <v>78</v>
      </c>
      <c r="L64" s="524">
        <f>MAX(N16:N46)/100</f>
        <v>30.56</v>
      </c>
      <c r="M64" s="41" t="s">
        <v>85</v>
      </c>
      <c r="N64" s="252" t="s">
        <v>283</v>
      </c>
      <c r="O64" s="290"/>
      <c r="P64" s="23"/>
      <c r="Q64" s="23"/>
      <c r="AC64" s="44"/>
      <c r="AD64" s="44"/>
      <c r="AE64" s="44"/>
      <c r="AF64" s="44"/>
      <c r="AG64" s="44"/>
      <c r="AH64" s="44"/>
      <c r="AI64" s="44"/>
      <c r="AJ64" s="44"/>
      <c r="AK64" s="44"/>
    </row>
    <row r="65" spans="2:37" ht="12.75" customHeight="1">
      <c r="B65" s="16" t="s">
        <v>91</v>
      </c>
      <c r="F65" s="127"/>
      <c r="G65" s="70"/>
      <c r="H65" s="28"/>
      <c r="I65" s="24"/>
      <c r="K65" s="16" t="s">
        <v>79</v>
      </c>
      <c r="L65" s="524">
        <f>MIN(O16:O46)/100</f>
        <v>29.21</v>
      </c>
      <c r="M65" s="41" t="s">
        <v>85</v>
      </c>
      <c r="N65" s="252" t="s">
        <v>562</v>
      </c>
      <c r="O65" s="197"/>
      <c r="P65" s="23"/>
      <c r="T65" s="18" t="s">
        <v>102</v>
      </c>
      <c r="U65" s="18"/>
      <c r="V65" s="18"/>
      <c r="W65" s="18"/>
      <c r="X65" s="18"/>
      <c r="Y65" s="40"/>
      <c r="Z65" s="40"/>
      <c r="AC65" s="44"/>
      <c r="AD65" s="44"/>
      <c r="AE65" s="44"/>
      <c r="AF65" s="44"/>
      <c r="AG65" s="44"/>
      <c r="AH65" s="44"/>
      <c r="AI65" s="44"/>
      <c r="AJ65" s="44"/>
      <c r="AK65" s="44"/>
    </row>
    <row r="66" spans="2:37" ht="12.75" customHeight="1">
      <c r="B66" s="16" t="s">
        <v>231</v>
      </c>
      <c r="D66" s="498">
        <f>MAX(R16:R46)</f>
        <v>29</v>
      </c>
      <c r="E66" s="16" t="s">
        <v>67</v>
      </c>
      <c r="G66" s="127"/>
      <c r="H66" s="28"/>
      <c r="T66" s="16" t="s">
        <v>245</v>
      </c>
      <c r="U66" s="16"/>
      <c r="V66" s="16"/>
      <c r="W66" s="525">
        <v>290</v>
      </c>
      <c r="X66" s="127"/>
      <c r="AC66" s="44"/>
      <c r="AD66" s="44"/>
      <c r="AE66" s="44"/>
      <c r="AF66" s="44"/>
      <c r="AG66" s="44"/>
      <c r="AH66" s="44"/>
      <c r="AI66" s="44"/>
      <c r="AJ66" s="44"/>
      <c r="AK66" s="44"/>
    </row>
    <row r="67" spans="2:37" ht="12.75" customHeight="1">
      <c r="B67" s="16" t="s">
        <v>200</v>
      </c>
      <c r="E67" s="127"/>
      <c r="G67" s="30"/>
      <c r="T67" s="16" t="s">
        <v>565</v>
      </c>
      <c r="V67" s="127"/>
      <c r="W67" s="41" t="s">
        <v>67</v>
      </c>
      <c r="X67" s="498" t="s">
        <v>566</v>
      </c>
      <c r="Y67" s="16"/>
      <c r="AC67" s="44"/>
      <c r="AD67" s="44"/>
      <c r="AE67" s="44"/>
      <c r="AF67" s="44"/>
      <c r="AG67" s="44"/>
      <c r="AH67" s="44"/>
      <c r="AI67" s="44"/>
      <c r="AJ67" s="44"/>
      <c r="AK67" s="44"/>
    </row>
    <row r="68" spans="2:37" ht="12.75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Z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</row>
    <row r="69" spans="2:37" ht="12.75" customHeight="1">
      <c r="B69" s="237" t="s">
        <v>555</v>
      </c>
      <c r="C69" s="237"/>
      <c r="D69" s="237"/>
      <c r="E69" s="237"/>
      <c r="F69" s="237"/>
      <c r="G69" s="237"/>
      <c r="H69" s="237"/>
      <c r="I69" s="237"/>
      <c r="J69" s="237"/>
      <c r="K69" s="237"/>
      <c r="L69" s="20"/>
      <c r="M69" s="20"/>
      <c r="N69" s="63"/>
      <c r="O69" s="63"/>
      <c r="P69" s="63"/>
      <c r="Q69" s="63"/>
      <c r="R69" s="63"/>
      <c r="Z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</row>
    <row r="70" spans="2:37" ht="12.75" customHeight="1">
      <c r="B70" s="237" t="s">
        <v>557</v>
      </c>
      <c r="C70" s="237"/>
      <c r="D70" s="237"/>
      <c r="E70" s="237"/>
      <c r="F70" s="237"/>
      <c r="G70" s="237"/>
      <c r="H70" s="237"/>
      <c r="I70" s="237"/>
      <c r="J70" s="237"/>
      <c r="K70" s="237"/>
      <c r="L70" s="20"/>
      <c r="M70" s="20"/>
      <c r="N70" s="1"/>
      <c r="AB70" s="44"/>
      <c r="AC70" s="44"/>
      <c r="AD70" s="44"/>
      <c r="AE70" s="44"/>
      <c r="AF70" s="44"/>
      <c r="AG70" s="44"/>
      <c r="AH70" s="44"/>
      <c r="AI70" s="44"/>
      <c r="AJ70" s="44"/>
      <c r="AK70" s="44"/>
    </row>
    <row r="71" spans="2:37" ht="12.75" customHeight="1">
      <c r="B71" s="20"/>
      <c r="C71" s="20"/>
      <c r="D71" s="20"/>
      <c r="E71" s="20"/>
      <c r="F71" s="20"/>
      <c r="G71" s="20"/>
      <c r="H71" s="20"/>
      <c r="I71" s="20"/>
      <c r="J71" s="63"/>
      <c r="K71" s="63"/>
      <c r="L71" s="63"/>
      <c r="M71" s="63"/>
      <c r="N71" s="1"/>
      <c r="W71" s="63"/>
      <c r="X71" s="63"/>
      <c r="Y71" s="63"/>
      <c r="AB71" s="44"/>
      <c r="AC71" s="44"/>
      <c r="AD71" s="44"/>
      <c r="AE71" s="44"/>
      <c r="AF71" s="44"/>
      <c r="AG71" s="44"/>
      <c r="AH71" s="44"/>
      <c r="AI71" s="44"/>
      <c r="AJ71" s="44"/>
      <c r="AK71" s="44"/>
    </row>
    <row r="72" spans="2:37" ht="12.75" customHeight="1">
      <c r="B72" s="20"/>
      <c r="C72" s="20"/>
      <c r="D72" s="20"/>
      <c r="E72" s="20"/>
      <c r="F72" s="20"/>
      <c r="G72" s="20"/>
      <c r="H72" s="20"/>
      <c r="I72" s="20"/>
      <c r="J72" s="63"/>
      <c r="K72" s="63"/>
      <c r="L72" s="63"/>
      <c r="M72" s="63"/>
      <c r="N72" s="63"/>
      <c r="AB72" s="44"/>
      <c r="AC72" s="44"/>
      <c r="AD72" s="44"/>
      <c r="AE72" s="44"/>
      <c r="AF72" s="44"/>
      <c r="AG72" s="44"/>
      <c r="AH72" s="44"/>
      <c r="AI72" s="44"/>
      <c r="AJ72" s="44"/>
      <c r="AK72" s="44"/>
    </row>
    <row r="73" spans="2:9" ht="12.75" customHeight="1">
      <c r="B73" s="248"/>
      <c r="C73" s="243"/>
      <c r="D73" s="243"/>
      <c r="E73" s="243"/>
      <c r="F73" s="243"/>
      <c r="G73" s="243"/>
      <c r="H73" s="243"/>
      <c r="I73" s="243"/>
    </row>
    <row r="74" spans="2:9" ht="14.25">
      <c r="B74" s="248"/>
      <c r="C74" s="243"/>
      <c r="D74" s="243"/>
      <c r="E74" s="243"/>
      <c r="F74" s="243"/>
      <c r="G74" s="243"/>
      <c r="H74" s="243"/>
      <c r="I74" s="243"/>
    </row>
  </sheetData>
  <sheetProtection/>
  <mergeCells count="1">
    <mergeCell ref="P62:Q62"/>
  </mergeCells>
  <printOptions/>
  <pageMargins left="0" right="0" top="0" bottom="0" header="0" footer="0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8"/>
  <sheetViews>
    <sheetView zoomScale="130" zoomScaleNormal="130" zoomScalePageLayoutView="0" workbookViewId="0" topLeftCell="A37">
      <selection activeCell="J49" sqref="J49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5.140625" style="0" customWidth="1"/>
    <col min="4" max="6" width="5.00390625" style="0" customWidth="1"/>
    <col min="7" max="7" width="5.7109375" style="0" customWidth="1"/>
    <col min="8" max="8" width="4.421875" style="0" customWidth="1"/>
    <col min="9" max="9" width="5.140625" style="0" customWidth="1"/>
    <col min="10" max="10" width="5.421875" style="0" customWidth="1"/>
    <col min="11" max="11" width="5.57421875" style="0" customWidth="1"/>
    <col min="12" max="12" width="5.140625" style="0" customWidth="1"/>
    <col min="13" max="13" width="6.57421875" style="0" customWidth="1"/>
    <col min="14" max="14" width="6.421875" style="0" customWidth="1"/>
    <col min="15" max="15" width="9.57421875" style="0" customWidth="1"/>
    <col min="16" max="16" width="5.140625" style="0" customWidth="1"/>
    <col min="17" max="17" width="3.8515625" style="0" customWidth="1"/>
    <col min="18" max="18" width="6.00390625" style="0" customWidth="1"/>
    <col min="19" max="19" width="4.8515625" style="0" customWidth="1"/>
    <col min="20" max="20" width="4.57421875" style="0" customWidth="1"/>
    <col min="21" max="21" width="4.28125" style="0" customWidth="1"/>
    <col min="22" max="22" width="5.140625" style="0" customWidth="1"/>
    <col min="23" max="23" width="4.8515625" style="0" customWidth="1"/>
    <col min="24" max="24" width="7.421875" style="0" customWidth="1"/>
    <col min="25" max="25" width="5.7109375" style="0" customWidth="1"/>
    <col min="26" max="26" width="29.57421875" style="0" customWidth="1"/>
  </cols>
  <sheetData>
    <row r="2" spans="1:26" ht="14.25" customHeight="1">
      <c r="A2" s="246" t="s">
        <v>69</v>
      </c>
      <c r="B2" s="246"/>
      <c r="C2" s="246"/>
      <c r="D2" s="246"/>
      <c r="E2" s="16"/>
      <c r="F2" s="16"/>
      <c r="G2" s="16"/>
      <c r="H2" s="16"/>
      <c r="W2" s="243" t="s">
        <v>71</v>
      </c>
      <c r="X2" s="243"/>
      <c r="Y2" s="243"/>
      <c r="Z2" s="243"/>
    </row>
    <row r="3" spans="1:26" ht="14.25" customHeight="1">
      <c r="A3" s="246" t="s">
        <v>53</v>
      </c>
      <c r="B3" s="246"/>
      <c r="C3" s="246"/>
      <c r="D3" s="246"/>
      <c r="E3" s="16"/>
      <c r="F3" s="16"/>
      <c r="G3" s="16"/>
      <c r="H3" s="16"/>
      <c r="W3" s="246" t="s">
        <v>72</v>
      </c>
      <c r="X3" s="246"/>
      <c r="Y3" s="246"/>
      <c r="Z3" s="246"/>
    </row>
    <row r="4" spans="1:26" ht="14.25" customHeight="1">
      <c r="A4" s="246" t="s">
        <v>86</v>
      </c>
      <c r="B4" s="246"/>
      <c r="C4" s="246"/>
      <c r="D4" s="246"/>
      <c r="E4" s="16"/>
      <c r="F4" s="16"/>
      <c r="G4" s="16"/>
      <c r="H4" s="16"/>
      <c r="W4" s="246" t="s">
        <v>73</v>
      </c>
      <c r="X4" s="246"/>
      <c r="Y4" s="246"/>
      <c r="Z4" s="246"/>
    </row>
    <row r="5" spans="1:26" ht="14.25" customHeight="1">
      <c r="A5" s="246" t="s">
        <v>54</v>
      </c>
      <c r="B5" s="246"/>
      <c r="C5" s="246"/>
      <c r="D5" s="246"/>
      <c r="E5" s="16"/>
      <c r="F5" s="16"/>
      <c r="G5" s="16"/>
      <c r="H5" s="16"/>
      <c r="K5" s="237"/>
      <c r="L5" s="259" t="s">
        <v>368</v>
      </c>
      <c r="M5" s="248"/>
      <c r="N5" s="248"/>
      <c r="O5" s="20"/>
      <c r="P5" s="20"/>
      <c r="W5" s="246"/>
      <c r="X5" s="246"/>
      <c r="Y5" s="246" t="s">
        <v>173</v>
      </c>
      <c r="Z5" s="246"/>
    </row>
    <row r="6" spans="1:26" ht="14.25" customHeight="1">
      <c r="A6" s="246" t="s">
        <v>55</v>
      </c>
      <c r="B6" s="246"/>
      <c r="C6" s="246"/>
      <c r="D6" s="246"/>
      <c r="E6" s="16"/>
      <c r="F6" s="16"/>
      <c r="G6" s="16"/>
      <c r="H6" s="16"/>
      <c r="K6" s="252"/>
      <c r="L6" s="252"/>
      <c r="M6" s="252"/>
      <c r="N6" s="252"/>
      <c r="W6" s="246"/>
      <c r="X6" s="246"/>
      <c r="Y6" s="246" t="s">
        <v>315</v>
      </c>
      <c r="Z6" s="246"/>
    </row>
    <row r="7" spans="11:26" ht="14.25" customHeight="1">
      <c r="K7" s="246" t="s">
        <v>59</v>
      </c>
      <c r="L7" s="246"/>
      <c r="M7" s="246"/>
      <c r="N7" s="246"/>
      <c r="O7" s="246"/>
      <c r="P7" s="1"/>
      <c r="Q7" s="1"/>
      <c r="R7" s="1"/>
      <c r="W7" s="243"/>
      <c r="X7" s="243"/>
      <c r="Y7" s="243"/>
      <c r="Z7" s="243"/>
    </row>
    <row r="8" spans="11:26" ht="14.25" customHeight="1">
      <c r="K8" s="252"/>
      <c r="L8" s="252"/>
      <c r="M8" s="252"/>
      <c r="N8" s="252"/>
      <c r="W8" s="243"/>
      <c r="X8" s="243"/>
      <c r="Y8" s="243"/>
      <c r="Z8" s="243"/>
    </row>
    <row r="9" spans="11:19" ht="14.25">
      <c r="K9" s="248" t="s">
        <v>58</v>
      </c>
      <c r="L9" s="248"/>
      <c r="M9" s="248"/>
      <c r="N9" s="248"/>
      <c r="O9" s="20"/>
      <c r="P9" s="20"/>
      <c r="Q9" s="21"/>
      <c r="R9" s="21"/>
      <c r="S9" s="21"/>
    </row>
    <row r="10" spans="1:26" ht="10.5" customHeight="1">
      <c r="A10" s="231"/>
      <c r="B10" s="232"/>
      <c r="C10" s="230" t="s">
        <v>50</v>
      </c>
      <c r="D10" s="230"/>
      <c r="E10" s="230"/>
      <c r="F10" s="230"/>
      <c r="G10" s="230"/>
      <c r="H10" s="230"/>
      <c r="I10" s="230" t="s">
        <v>52</v>
      </c>
      <c r="J10" s="230"/>
      <c r="K10" s="230"/>
      <c r="L10" s="230"/>
      <c r="M10" s="230"/>
      <c r="N10" s="230"/>
      <c r="O10" s="230"/>
      <c r="P10" s="230"/>
      <c r="Q10" s="230" t="s">
        <v>51</v>
      </c>
      <c r="R10" s="230"/>
      <c r="S10" s="230"/>
      <c r="T10" s="230"/>
      <c r="U10" s="232"/>
      <c r="V10" s="232"/>
      <c r="W10" s="232"/>
      <c r="X10" s="232"/>
      <c r="Y10" s="232"/>
      <c r="Z10" s="233"/>
    </row>
    <row r="11" spans="1:26" ht="14.25" customHeight="1">
      <c r="A11" s="228" t="s">
        <v>9</v>
      </c>
      <c r="B11" s="234" t="s">
        <v>20</v>
      </c>
      <c r="C11" s="234" t="s">
        <v>20</v>
      </c>
      <c r="D11" s="234" t="s">
        <v>17</v>
      </c>
      <c r="E11" s="234" t="s">
        <v>3</v>
      </c>
      <c r="F11" s="234" t="s">
        <v>5</v>
      </c>
      <c r="G11" s="234" t="s">
        <v>8</v>
      </c>
      <c r="H11" s="234" t="s">
        <v>10</v>
      </c>
      <c r="I11" s="234" t="s">
        <v>11</v>
      </c>
      <c r="J11" s="234" t="s">
        <v>13</v>
      </c>
      <c r="K11" s="234" t="s">
        <v>13</v>
      </c>
      <c r="L11" s="234" t="s">
        <v>0</v>
      </c>
      <c r="M11" s="234" t="s">
        <v>1</v>
      </c>
      <c r="N11" s="234" t="s">
        <v>0</v>
      </c>
      <c r="O11" s="234" t="s">
        <v>1</v>
      </c>
      <c r="P11" s="234"/>
      <c r="Q11" s="234"/>
      <c r="R11" s="234" t="s">
        <v>0</v>
      </c>
      <c r="S11" s="234" t="s">
        <v>40</v>
      </c>
      <c r="T11" s="234" t="s">
        <v>2</v>
      </c>
      <c r="U11" s="234" t="s">
        <v>41</v>
      </c>
      <c r="V11" s="234" t="s">
        <v>42</v>
      </c>
      <c r="W11" s="234" t="s">
        <v>42</v>
      </c>
      <c r="X11" s="234" t="s">
        <v>46</v>
      </c>
      <c r="Y11" s="234" t="s">
        <v>99</v>
      </c>
      <c r="Z11" s="235" t="s">
        <v>106</v>
      </c>
    </row>
    <row r="12" spans="1:26" ht="14.25" customHeight="1">
      <c r="A12" s="229" t="s">
        <v>17</v>
      </c>
      <c r="B12" s="234" t="s">
        <v>17</v>
      </c>
      <c r="C12" s="234" t="s">
        <v>22</v>
      </c>
      <c r="D12" s="234" t="s">
        <v>56</v>
      </c>
      <c r="E12" s="234" t="s">
        <v>25</v>
      </c>
      <c r="F12" s="234" t="s">
        <v>6</v>
      </c>
      <c r="G12" s="234" t="s">
        <v>9</v>
      </c>
      <c r="H12" s="234" t="s">
        <v>9</v>
      </c>
      <c r="I12" s="234" t="s">
        <v>12</v>
      </c>
      <c r="J12" s="234" t="s">
        <v>14</v>
      </c>
      <c r="K12" s="234" t="s">
        <v>15</v>
      </c>
      <c r="L12" s="234" t="s">
        <v>29</v>
      </c>
      <c r="M12" s="234" t="s">
        <v>29</v>
      </c>
      <c r="N12" s="234" t="s">
        <v>33</v>
      </c>
      <c r="O12" s="234" t="s">
        <v>33</v>
      </c>
      <c r="P12" s="234" t="s">
        <v>5</v>
      </c>
      <c r="Q12" s="234" t="s">
        <v>5</v>
      </c>
      <c r="R12" s="234" t="s">
        <v>38</v>
      </c>
      <c r="S12" s="234"/>
      <c r="T12" s="234" t="s">
        <v>38</v>
      </c>
      <c r="U12" s="234" t="s">
        <v>40</v>
      </c>
      <c r="V12" s="234" t="s">
        <v>43</v>
      </c>
      <c r="W12" s="234" t="s">
        <v>43</v>
      </c>
      <c r="X12" s="234" t="s">
        <v>47</v>
      </c>
      <c r="Y12" s="234" t="s">
        <v>100</v>
      </c>
      <c r="Z12" s="236"/>
    </row>
    <row r="13" spans="1:26" ht="14.25" customHeight="1">
      <c r="A13" s="229" t="s">
        <v>18</v>
      </c>
      <c r="B13" s="234" t="s">
        <v>21</v>
      </c>
      <c r="C13" s="234" t="s">
        <v>23</v>
      </c>
      <c r="D13" s="234" t="s">
        <v>57</v>
      </c>
      <c r="E13" s="234" t="s">
        <v>4</v>
      </c>
      <c r="F13" s="234" t="s">
        <v>7</v>
      </c>
      <c r="G13" s="234" t="s">
        <v>9</v>
      </c>
      <c r="H13" s="234" t="s">
        <v>9</v>
      </c>
      <c r="I13" s="234" t="s">
        <v>26</v>
      </c>
      <c r="J13" s="234" t="s">
        <v>15</v>
      </c>
      <c r="K13" s="234" t="s">
        <v>27</v>
      </c>
      <c r="L13" s="234" t="s">
        <v>30</v>
      </c>
      <c r="M13" s="234" t="s">
        <v>30</v>
      </c>
      <c r="N13" s="234" t="s">
        <v>34</v>
      </c>
      <c r="O13" s="234" t="s">
        <v>34</v>
      </c>
      <c r="P13" s="234" t="s">
        <v>36</v>
      </c>
      <c r="Q13" s="234" t="s">
        <v>37</v>
      </c>
      <c r="R13" s="234" t="s">
        <v>39</v>
      </c>
      <c r="S13" s="234"/>
      <c r="T13" s="234" t="s">
        <v>39</v>
      </c>
      <c r="U13" s="237"/>
      <c r="V13" s="234" t="s">
        <v>44</v>
      </c>
      <c r="W13" s="234" t="s">
        <v>45</v>
      </c>
      <c r="X13" s="234" t="s">
        <v>48</v>
      </c>
      <c r="Y13" s="234" t="s">
        <v>0</v>
      </c>
      <c r="Z13" s="236"/>
    </row>
    <row r="14" spans="1:26" ht="14.25" customHeight="1">
      <c r="A14" s="229" t="s">
        <v>19</v>
      </c>
      <c r="B14" s="234" t="s">
        <v>24</v>
      </c>
      <c r="C14" s="234" t="s">
        <v>24</v>
      </c>
      <c r="D14" s="234"/>
      <c r="E14" s="234"/>
      <c r="F14" s="234" t="s">
        <v>24</v>
      </c>
      <c r="G14" s="234"/>
      <c r="H14" s="234"/>
      <c r="I14" s="234"/>
      <c r="J14" s="234" t="s">
        <v>16</v>
      </c>
      <c r="K14" s="234" t="s">
        <v>107</v>
      </c>
      <c r="L14" s="234" t="s">
        <v>31</v>
      </c>
      <c r="M14" s="234" t="s">
        <v>31</v>
      </c>
      <c r="N14" s="234" t="s">
        <v>35</v>
      </c>
      <c r="O14" s="234" t="s">
        <v>35</v>
      </c>
      <c r="P14" s="234"/>
      <c r="Q14" s="234"/>
      <c r="R14" s="234"/>
      <c r="S14" s="234"/>
      <c r="T14" s="237"/>
      <c r="U14" s="234"/>
      <c r="V14" s="234" t="s">
        <v>32</v>
      </c>
      <c r="W14" s="234" t="s">
        <v>32</v>
      </c>
      <c r="X14" s="234" t="s">
        <v>49</v>
      </c>
      <c r="Y14" s="234" t="s">
        <v>101</v>
      </c>
      <c r="Z14" s="236"/>
    </row>
    <row r="15" spans="1:26" ht="14.25" customHeight="1">
      <c r="A15" s="238"/>
      <c r="B15" s="239"/>
      <c r="C15" s="239"/>
      <c r="D15" s="239"/>
      <c r="E15" s="239"/>
      <c r="F15" s="239"/>
      <c r="G15" s="239"/>
      <c r="H15" s="239"/>
      <c r="I15" s="239"/>
      <c r="J15" s="239"/>
      <c r="K15" s="239" t="s">
        <v>16</v>
      </c>
      <c r="L15" s="239" t="s">
        <v>32</v>
      </c>
      <c r="M15" s="239" t="s">
        <v>32</v>
      </c>
      <c r="N15" s="239"/>
      <c r="O15" s="240"/>
      <c r="P15" s="239"/>
      <c r="Q15" s="239"/>
      <c r="R15" s="239"/>
      <c r="S15" s="239"/>
      <c r="T15" s="240"/>
      <c r="U15" s="239"/>
      <c r="V15" s="239"/>
      <c r="W15" s="239"/>
      <c r="X15" s="239" t="s">
        <v>24</v>
      </c>
      <c r="Y15" s="239"/>
      <c r="Z15" s="241"/>
    </row>
    <row r="16" spans="1:26" ht="14.25" customHeight="1">
      <c r="A16" s="188">
        <v>1</v>
      </c>
      <c r="B16" s="189">
        <v>33</v>
      </c>
      <c r="C16" s="189">
        <v>3</v>
      </c>
      <c r="D16" s="190">
        <v>18</v>
      </c>
      <c r="E16" s="189">
        <v>4</v>
      </c>
      <c r="F16" s="189">
        <v>3</v>
      </c>
      <c r="G16" s="190">
        <v>47</v>
      </c>
      <c r="H16" s="190">
        <v>0</v>
      </c>
      <c r="I16" s="190" t="s">
        <v>18</v>
      </c>
      <c r="J16" s="191">
        <v>0.1</v>
      </c>
      <c r="K16" s="191">
        <v>8.2</v>
      </c>
      <c r="L16" s="189">
        <v>70</v>
      </c>
      <c r="M16" s="189">
        <v>50</v>
      </c>
      <c r="N16" s="189">
        <v>3031</v>
      </c>
      <c r="O16" s="189">
        <v>2950</v>
      </c>
      <c r="P16" s="189"/>
      <c r="Q16" s="189"/>
      <c r="R16" s="189"/>
      <c r="S16" s="189"/>
      <c r="T16" s="189"/>
      <c r="U16" s="192"/>
      <c r="V16" s="189">
        <v>9</v>
      </c>
      <c r="W16" s="189">
        <v>7</v>
      </c>
      <c r="X16" s="191"/>
      <c r="Y16" s="192"/>
      <c r="Z16" s="193" t="s">
        <v>371</v>
      </c>
    </row>
    <row r="17" spans="1:26" ht="14.25" customHeight="1">
      <c r="A17" s="188">
        <v>2</v>
      </c>
      <c r="B17" s="194">
        <v>11</v>
      </c>
      <c r="C17" s="189">
        <v>-5</v>
      </c>
      <c r="D17" s="190">
        <v>3</v>
      </c>
      <c r="E17" s="189">
        <v>-11</v>
      </c>
      <c r="F17" s="189">
        <v>-5</v>
      </c>
      <c r="G17" s="190">
        <v>62</v>
      </c>
      <c r="H17" s="190">
        <v>0</v>
      </c>
      <c r="I17" s="192">
        <v>0</v>
      </c>
      <c r="J17" s="190">
        <v>0</v>
      </c>
      <c r="K17" s="191">
        <v>8.2</v>
      </c>
      <c r="L17" s="189">
        <v>66</v>
      </c>
      <c r="M17" s="189">
        <v>45</v>
      </c>
      <c r="N17" s="189">
        <v>3067</v>
      </c>
      <c r="O17" s="189">
        <v>3031</v>
      </c>
      <c r="P17" s="189"/>
      <c r="Q17" s="189"/>
      <c r="R17" s="189"/>
      <c r="S17" s="189"/>
      <c r="T17" s="189"/>
      <c r="U17" s="192"/>
      <c r="V17" s="189">
        <v>10</v>
      </c>
      <c r="W17" s="189">
        <v>1</v>
      </c>
      <c r="X17" s="202"/>
      <c r="Y17" s="196"/>
      <c r="Z17" s="193"/>
    </row>
    <row r="18" spans="1:26" ht="14.25" customHeight="1">
      <c r="A18" s="188">
        <v>3</v>
      </c>
      <c r="B18" s="189">
        <v>13</v>
      </c>
      <c r="C18" s="189">
        <v>-13</v>
      </c>
      <c r="D18" s="190">
        <v>0</v>
      </c>
      <c r="E18" s="189">
        <v>-13</v>
      </c>
      <c r="F18" s="189">
        <v>-2</v>
      </c>
      <c r="G18" s="190">
        <v>65</v>
      </c>
      <c r="H18" s="190">
        <v>0</v>
      </c>
      <c r="I18" s="189">
        <v>0</v>
      </c>
      <c r="J18" s="189">
        <v>0</v>
      </c>
      <c r="K18" s="191">
        <v>8.2</v>
      </c>
      <c r="L18" s="189">
        <v>65</v>
      </c>
      <c r="M18" s="189">
        <v>39</v>
      </c>
      <c r="N18" s="189">
        <v>3072</v>
      </c>
      <c r="O18" s="195">
        <v>3048</v>
      </c>
      <c r="P18" s="189"/>
      <c r="Q18" s="189"/>
      <c r="R18" s="189"/>
      <c r="S18" s="189"/>
      <c r="T18" s="189"/>
      <c r="U18" s="192"/>
      <c r="V18" s="189">
        <v>0</v>
      </c>
      <c r="W18" s="197">
        <v>0</v>
      </c>
      <c r="X18" s="202"/>
      <c r="Y18" s="196"/>
      <c r="Z18" s="193"/>
    </row>
    <row r="19" spans="1:26" ht="14.25" customHeight="1">
      <c r="A19" s="188">
        <v>4</v>
      </c>
      <c r="B19" s="197">
        <v>15</v>
      </c>
      <c r="C19" s="189">
        <v>-3</v>
      </c>
      <c r="D19" s="190">
        <v>6</v>
      </c>
      <c r="E19" s="189">
        <v>-7</v>
      </c>
      <c r="F19" s="189">
        <v>-3</v>
      </c>
      <c r="G19" s="190">
        <v>59</v>
      </c>
      <c r="H19" s="190">
        <v>0</v>
      </c>
      <c r="I19" s="247">
        <v>0.01</v>
      </c>
      <c r="J19" s="189">
        <v>0.1</v>
      </c>
      <c r="K19" s="189">
        <v>8.2</v>
      </c>
      <c r="L19" s="189">
        <v>63</v>
      </c>
      <c r="M19" s="189">
        <v>50</v>
      </c>
      <c r="N19" s="189">
        <v>3049</v>
      </c>
      <c r="O19" s="195">
        <v>3030</v>
      </c>
      <c r="P19" s="189"/>
      <c r="Q19" s="189"/>
      <c r="R19" s="189"/>
      <c r="S19" s="189"/>
      <c r="T19" s="191"/>
      <c r="U19" s="198"/>
      <c r="V19" s="189">
        <v>10</v>
      </c>
      <c r="W19" s="189">
        <v>10</v>
      </c>
      <c r="X19" s="191"/>
      <c r="Y19" s="192"/>
      <c r="Z19" s="255"/>
    </row>
    <row r="20" spans="1:26" ht="14.25" customHeight="1">
      <c r="A20" s="188">
        <v>5</v>
      </c>
      <c r="B20" s="194">
        <v>22</v>
      </c>
      <c r="C20" s="189">
        <v>-4</v>
      </c>
      <c r="D20" s="190">
        <v>9</v>
      </c>
      <c r="E20" s="189">
        <v>-7</v>
      </c>
      <c r="F20" s="189">
        <v>19</v>
      </c>
      <c r="G20" s="190">
        <v>56</v>
      </c>
      <c r="H20" s="190">
        <v>0</v>
      </c>
      <c r="I20" s="189">
        <v>0</v>
      </c>
      <c r="J20" s="189">
        <v>0</v>
      </c>
      <c r="K20" s="189">
        <v>8.2</v>
      </c>
      <c r="L20" s="189">
        <v>69</v>
      </c>
      <c r="M20" s="189">
        <v>53</v>
      </c>
      <c r="N20" s="189">
        <v>3044</v>
      </c>
      <c r="O20" s="195">
        <v>2991</v>
      </c>
      <c r="P20" s="189"/>
      <c r="Q20" s="189"/>
      <c r="R20" s="189"/>
      <c r="S20" s="189"/>
      <c r="T20" s="191"/>
      <c r="U20" s="192"/>
      <c r="V20" s="189">
        <v>10</v>
      </c>
      <c r="W20" s="189">
        <v>10</v>
      </c>
      <c r="X20" s="199"/>
      <c r="Y20" s="200"/>
      <c r="Z20" s="255"/>
    </row>
    <row r="21" spans="1:26" ht="14.25" customHeight="1">
      <c r="A21" s="188">
        <v>6</v>
      </c>
      <c r="B21" s="189">
        <v>22</v>
      </c>
      <c r="C21" s="189">
        <v>4</v>
      </c>
      <c r="D21" s="190">
        <v>13</v>
      </c>
      <c r="E21" s="189">
        <v>-4</v>
      </c>
      <c r="F21" s="189">
        <v>4</v>
      </c>
      <c r="G21" s="190">
        <v>52</v>
      </c>
      <c r="H21" s="190">
        <v>0</v>
      </c>
      <c r="I21" s="247">
        <v>0.06</v>
      </c>
      <c r="J21" s="189">
        <v>0.8</v>
      </c>
      <c r="K21" s="189">
        <v>8.8</v>
      </c>
      <c r="L21" s="189">
        <v>64</v>
      </c>
      <c r="M21" s="189">
        <v>56</v>
      </c>
      <c r="N21" s="189">
        <v>3028</v>
      </c>
      <c r="O21" s="195">
        <v>2997</v>
      </c>
      <c r="P21" s="189"/>
      <c r="Q21" s="189"/>
      <c r="R21" s="189"/>
      <c r="S21" s="189"/>
      <c r="T21" s="191"/>
      <c r="U21" s="192"/>
      <c r="V21" s="189">
        <v>10</v>
      </c>
      <c r="W21" s="189">
        <v>10</v>
      </c>
      <c r="X21" s="191"/>
      <c r="Y21" s="192"/>
      <c r="Z21" s="255"/>
    </row>
    <row r="22" spans="1:26" ht="14.25" customHeight="1">
      <c r="A22" s="188">
        <v>7</v>
      </c>
      <c r="B22" s="189">
        <v>22</v>
      </c>
      <c r="C22" s="189">
        <v>-3</v>
      </c>
      <c r="D22" s="190">
        <v>10</v>
      </c>
      <c r="E22" s="189">
        <v>-6</v>
      </c>
      <c r="F22" s="189">
        <v>14</v>
      </c>
      <c r="G22" s="190">
        <v>55</v>
      </c>
      <c r="H22" s="190">
        <v>0</v>
      </c>
      <c r="I22" s="247" t="s">
        <v>18</v>
      </c>
      <c r="J22" s="189" t="s">
        <v>18</v>
      </c>
      <c r="K22" s="189">
        <v>8.8</v>
      </c>
      <c r="L22" s="189">
        <v>70</v>
      </c>
      <c r="M22" s="189">
        <v>51</v>
      </c>
      <c r="N22" s="189">
        <v>3029</v>
      </c>
      <c r="O22" s="195">
        <v>2995</v>
      </c>
      <c r="P22" s="189"/>
      <c r="Q22" s="189"/>
      <c r="R22" s="189"/>
      <c r="S22" s="189"/>
      <c r="T22" s="189"/>
      <c r="U22" s="201"/>
      <c r="V22" s="189">
        <v>1</v>
      </c>
      <c r="W22" s="189">
        <v>8</v>
      </c>
      <c r="X22" s="191"/>
      <c r="Y22" s="192"/>
      <c r="Z22" s="255"/>
    </row>
    <row r="23" spans="1:26" ht="14.25" customHeight="1">
      <c r="A23" s="188">
        <v>8</v>
      </c>
      <c r="B23" s="189">
        <v>43</v>
      </c>
      <c r="C23" s="189">
        <v>14</v>
      </c>
      <c r="D23" s="190">
        <v>29</v>
      </c>
      <c r="E23" s="189">
        <v>14</v>
      </c>
      <c r="F23" s="189">
        <v>36</v>
      </c>
      <c r="G23" s="190">
        <v>36</v>
      </c>
      <c r="H23" s="190">
        <v>0</v>
      </c>
      <c r="I23" s="189">
        <v>0</v>
      </c>
      <c r="J23" s="189">
        <v>0</v>
      </c>
      <c r="K23" s="189">
        <v>8.7</v>
      </c>
      <c r="L23" s="189">
        <v>70</v>
      </c>
      <c r="M23" s="189">
        <v>56</v>
      </c>
      <c r="N23" s="189">
        <v>2991</v>
      </c>
      <c r="O23" s="195">
        <v>2965</v>
      </c>
      <c r="P23" s="189"/>
      <c r="Q23" s="189"/>
      <c r="R23" s="189"/>
      <c r="S23" s="189"/>
      <c r="T23" s="191"/>
      <c r="U23" s="192"/>
      <c r="V23" s="189">
        <v>3</v>
      </c>
      <c r="W23" s="189">
        <v>0</v>
      </c>
      <c r="X23" s="191"/>
      <c r="Y23" s="192"/>
      <c r="Z23" s="255"/>
    </row>
    <row r="24" spans="1:26" ht="14.25" customHeight="1">
      <c r="A24" s="188">
        <v>9</v>
      </c>
      <c r="B24" s="189">
        <v>36</v>
      </c>
      <c r="C24" s="189">
        <v>21</v>
      </c>
      <c r="D24" s="190">
        <v>29</v>
      </c>
      <c r="E24" s="189">
        <v>11</v>
      </c>
      <c r="F24" s="189">
        <v>21</v>
      </c>
      <c r="G24" s="190">
        <v>36</v>
      </c>
      <c r="H24" s="190">
        <v>0</v>
      </c>
      <c r="I24" s="247" t="s">
        <v>18</v>
      </c>
      <c r="J24" s="191" t="s">
        <v>18</v>
      </c>
      <c r="K24" s="189">
        <v>8.1</v>
      </c>
      <c r="L24" s="189">
        <v>73</v>
      </c>
      <c r="M24" s="189">
        <v>62</v>
      </c>
      <c r="N24" s="189">
        <v>2997</v>
      </c>
      <c r="O24" s="195">
        <v>2962</v>
      </c>
      <c r="P24" s="189"/>
      <c r="Q24" s="189"/>
      <c r="R24" s="189"/>
      <c r="S24" s="189"/>
      <c r="T24" s="191"/>
      <c r="U24" s="192"/>
      <c r="V24" s="189">
        <v>10</v>
      </c>
      <c r="W24" s="195">
        <v>10</v>
      </c>
      <c r="X24" s="191"/>
      <c r="Y24" s="192"/>
      <c r="Z24" s="255"/>
    </row>
    <row r="25" spans="1:26" ht="14.25" customHeight="1">
      <c r="A25" s="188">
        <v>10</v>
      </c>
      <c r="B25" s="189">
        <v>38</v>
      </c>
      <c r="C25" s="189">
        <v>15</v>
      </c>
      <c r="D25" s="190">
        <v>27</v>
      </c>
      <c r="E25" s="189">
        <v>10</v>
      </c>
      <c r="F25" s="189">
        <v>38</v>
      </c>
      <c r="G25" s="190">
        <v>38</v>
      </c>
      <c r="H25" s="190">
        <v>0</v>
      </c>
      <c r="I25" s="247">
        <v>0.07</v>
      </c>
      <c r="J25" s="191">
        <v>0.4</v>
      </c>
      <c r="K25" s="189">
        <v>8.1</v>
      </c>
      <c r="L25" s="189">
        <v>77</v>
      </c>
      <c r="M25" s="189">
        <v>62</v>
      </c>
      <c r="N25" s="189">
        <v>2999</v>
      </c>
      <c r="O25" s="195">
        <v>2927</v>
      </c>
      <c r="P25" s="189"/>
      <c r="Q25" s="189"/>
      <c r="R25" s="189"/>
      <c r="S25" s="189"/>
      <c r="T25" s="189"/>
      <c r="U25" s="192"/>
      <c r="V25" s="189">
        <v>10</v>
      </c>
      <c r="W25" s="189">
        <v>10</v>
      </c>
      <c r="X25" s="191"/>
      <c r="Y25" s="192"/>
      <c r="Z25" s="255"/>
    </row>
    <row r="26" spans="1:26" ht="14.25" customHeight="1">
      <c r="A26" s="188">
        <v>11</v>
      </c>
      <c r="B26" s="189">
        <v>38</v>
      </c>
      <c r="C26" s="189">
        <v>3</v>
      </c>
      <c r="D26" s="190">
        <v>21</v>
      </c>
      <c r="E26" s="189">
        <v>5</v>
      </c>
      <c r="F26" s="189">
        <v>3</v>
      </c>
      <c r="G26" s="190">
        <v>44</v>
      </c>
      <c r="H26" s="190">
        <v>0</v>
      </c>
      <c r="I26" s="247">
        <v>0.18</v>
      </c>
      <c r="J26" s="189">
        <v>0.8</v>
      </c>
      <c r="K26" s="189">
        <v>8.8</v>
      </c>
      <c r="L26" s="189">
        <v>76</v>
      </c>
      <c r="M26" s="189">
        <v>59</v>
      </c>
      <c r="N26" s="189">
        <v>3036</v>
      </c>
      <c r="O26" s="195">
        <v>2932</v>
      </c>
      <c r="P26" s="189"/>
      <c r="Q26" s="189"/>
      <c r="R26" s="189"/>
      <c r="S26" s="189"/>
      <c r="T26" s="192"/>
      <c r="U26" s="192"/>
      <c r="V26" s="189">
        <v>10</v>
      </c>
      <c r="W26" s="189">
        <v>9</v>
      </c>
      <c r="X26" s="191"/>
      <c r="Y26" s="192"/>
      <c r="Z26" s="255"/>
    </row>
    <row r="27" spans="1:26" ht="14.25" customHeight="1">
      <c r="A27" s="188">
        <v>12</v>
      </c>
      <c r="B27" s="189">
        <v>6</v>
      </c>
      <c r="C27" s="189">
        <v>-8</v>
      </c>
      <c r="D27" s="190">
        <v>-1</v>
      </c>
      <c r="E27" s="189">
        <v>-19</v>
      </c>
      <c r="F27" s="189">
        <v>1</v>
      </c>
      <c r="G27" s="190">
        <v>66</v>
      </c>
      <c r="H27" s="190">
        <v>0</v>
      </c>
      <c r="I27" s="247">
        <v>0.01</v>
      </c>
      <c r="J27" s="189">
        <v>0.1</v>
      </c>
      <c r="K27" s="189">
        <v>8.8</v>
      </c>
      <c r="L27" s="189">
        <v>68</v>
      </c>
      <c r="M27" s="189">
        <v>54</v>
      </c>
      <c r="N27" s="189">
        <v>3047</v>
      </c>
      <c r="O27" s="195">
        <v>3033</v>
      </c>
      <c r="P27" s="189"/>
      <c r="Q27" s="189"/>
      <c r="R27" s="189"/>
      <c r="S27" s="189"/>
      <c r="T27" s="189"/>
      <c r="U27" s="192"/>
      <c r="V27" s="189">
        <v>0</v>
      </c>
      <c r="W27" s="189">
        <v>7</v>
      </c>
      <c r="X27" s="191"/>
      <c r="Y27" s="192"/>
      <c r="Z27" s="255"/>
    </row>
    <row r="28" spans="1:26" ht="14.25" customHeight="1">
      <c r="A28" s="188">
        <v>13</v>
      </c>
      <c r="B28" s="189">
        <v>10</v>
      </c>
      <c r="C28" s="189">
        <v>-9</v>
      </c>
      <c r="D28" s="190">
        <v>1</v>
      </c>
      <c r="E28" s="189">
        <v>-18</v>
      </c>
      <c r="F28" s="189">
        <v>5</v>
      </c>
      <c r="G28" s="190">
        <v>64</v>
      </c>
      <c r="H28" s="190">
        <v>0</v>
      </c>
      <c r="I28" s="247">
        <v>0.04</v>
      </c>
      <c r="J28" s="189">
        <v>1.1</v>
      </c>
      <c r="K28" s="189">
        <v>8.8</v>
      </c>
      <c r="L28" s="189">
        <v>70</v>
      </c>
      <c r="M28" s="189">
        <v>42</v>
      </c>
      <c r="N28" s="189">
        <v>3046</v>
      </c>
      <c r="O28" s="195">
        <v>3010</v>
      </c>
      <c r="P28" s="189"/>
      <c r="Q28" s="189"/>
      <c r="R28" s="189"/>
      <c r="S28" s="189"/>
      <c r="T28" s="191"/>
      <c r="U28" s="192"/>
      <c r="V28" s="189">
        <v>0</v>
      </c>
      <c r="W28" s="189">
        <v>10</v>
      </c>
      <c r="X28" s="191"/>
      <c r="Y28" s="192"/>
      <c r="Z28" s="255"/>
    </row>
    <row r="29" spans="1:26" ht="14.25" customHeight="1">
      <c r="A29" s="188">
        <v>14</v>
      </c>
      <c r="B29" s="189">
        <v>27</v>
      </c>
      <c r="C29" s="189">
        <v>2</v>
      </c>
      <c r="D29" s="190">
        <v>15</v>
      </c>
      <c r="E29" s="189">
        <v>-5</v>
      </c>
      <c r="F29" s="189">
        <v>9</v>
      </c>
      <c r="G29" s="190">
        <v>50</v>
      </c>
      <c r="H29" s="190">
        <v>0</v>
      </c>
      <c r="I29" s="247">
        <v>0.01</v>
      </c>
      <c r="J29" s="189">
        <v>0.3</v>
      </c>
      <c r="K29" s="189">
        <v>10.2</v>
      </c>
      <c r="L29" s="189">
        <v>71</v>
      </c>
      <c r="M29" s="189">
        <v>45</v>
      </c>
      <c r="N29" s="189">
        <v>3038</v>
      </c>
      <c r="O29" s="195">
        <v>3010</v>
      </c>
      <c r="P29" s="189"/>
      <c r="Q29" s="189"/>
      <c r="R29" s="189"/>
      <c r="S29" s="189"/>
      <c r="T29" s="191"/>
      <c r="U29" s="192"/>
      <c r="V29" s="189">
        <v>0</v>
      </c>
      <c r="W29" s="189">
        <v>2</v>
      </c>
      <c r="X29" s="191"/>
      <c r="Y29" s="192"/>
      <c r="Z29" s="255"/>
    </row>
    <row r="30" spans="1:26" ht="14.25" customHeight="1">
      <c r="A30" s="188">
        <v>15</v>
      </c>
      <c r="B30" s="189">
        <v>31</v>
      </c>
      <c r="C30" s="189">
        <v>5</v>
      </c>
      <c r="D30" s="190">
        <v>18</v>
      </c>
      <c r="E30" s="189">
        <v>1</v>
      </c>
      <c r="F30" s="189">
        <v>25</v>
      </c>
      <c r="G30" s="190">
        <v>47</v>
      </c>
      <c r="H30" s="190">
        <v>0</v>
      </c>
      <c r="I30" s="190">
        <v>0</v>
      </c>
      <c r="J30" s="189">
        <v>0</v>
      </c>
      <c r="K30" s="191">
        <v>9</v>
      </c>
      <c r="L30" s="189">
        <v>68</v>
      </c>
      <c r="M30" s="189">
        <v>55</v>
      </c>
      <c r="N30" s="189">
        <v>3038</v>
      </c>
      <c r="O30" s="189">
        <v>2967</v>
      </c>
      <c r="P30" s="189"/>
      <c r="Q30" s="189"/>
      <c r="R30" s="189"/>
      <c r="S30" s="189"/>
      <c r="T30" s="191"/>
      <c r="U30" s="189"/>
      <c r="V30" s="189">
        <v>10</v>
      </c>
      <c r="W30" s="189">
        <v>10</v>
      </c>
      <c r="X30" s="191"/>
      <c r="Y30" s="192"/>
      <c r="Z30" s="255"/>
    </row>
    <row r="31" spans="1:26" ht="14.25" customHeight="1">
      <c r="A31" s="188">
        <v>16</v>
      </c>
      <c r="B31" s="189">
        <v>33</v>
      </c>
      <c r="C31" s="189">
        <v>16</v>
      </c>
      <c r="D31" s="190">
        <v>25</v>
      </c>
      <c r="E31" s="189">
        <v>6</v>
      </c>
      <c r="F31" s="189">
        <v>16</v>
      </c>
      <c r="G31" s="190">
        <v>40</v>
      </c>
      <c r="H31" s="190">
        <v>0</v>
      </c>
      <c r="I31" s="189">
        <v>0</v>
      </c>
      <c r="J31" s="189">
        <v>0</v>
      </c>
      <c r="K31" s="191">
        <v>9</v>
      </c>
      <c r="L31" s="189">
        <v>71</v>
      </c>
      <c r="M31" s="189">
        <v>53</v>
      </c>
      <c r="N31" s="189">
        <v>3017</v>
      </c>
      <c r="O31" s="189">
        <v>2963</v>
      </c>
      <c r="P31" s="189"/>
      <c r="Q31" s="189"/>
      <c r="R31" s="189"/>
      <c r="S31" s="189"/>
      <c r="T31" s="189"/>
      <c r="U31" s="192"/>
      <c r="V31" s="189">
        <v>10</v>
      </c>
      <c r="W31" s="189">
        <v>5</v>
      </c>
      <c r="X31" s="191"/>
      <c r="Y31" s="192"/>
      <c r="Z31" s="255"/>
    </row>
    <row r="32" spans="1:26" ht="14.25" customHeight="1">
      <c r="A32" s="188">
        <v>17</v>
      </c>
      <c r="B32" s="189">
        <v>18</v>
      </c>
      <c r="C32" s="195">
        <v>-4</v>
      </c>
      <c r="D32" s="190">
        <v>7</v>
      </c>
      <c r="E32" s="189">
        <v>-15</v>
      </c>
      <c r="F32" s="189">
        <v>-4</v>
      </c>
      <c r="G32" s="190">
        <v>58</v>
      </c>
      <c r="H32" s="190">
        <v>0</v>
      </c>
      <c r="I32" s="203">
        <v>0</v>
      </c>
      <c r="J32" s="195">
        <v>0</v>
      </c>
      <c r="K32" s="202">
        <v>9</v>
      </c>
      <c r="L32" s="189">
        <v>64</v>
      </c>
      <c r="M32" s="189">
        <v>40</v>
      </c>
      <c r="N32" s="195">
        <v>3039</v>
      </c>
      <c r="O32" s="195">
        <v>3018</v>
      </c>
      <c r="P32" s="195"/>
      <c r="Q32" s="195"/>
      <c r="R32" s="195"/>
      <c r="S32" s="195"/>
      <c r="T32" s="195"/>
      <c r="U32" s="196"/>
      <c r="V32" s="195">
        <v>6</v>
      </c>
      <c r="W32" s="195">
        <v>0</v>
      </c>
      <c r="X32" s="202"/>
      <c r="Y32" s="196"/>
      <c r="Z32" s="193"/>
    </row>
    <row r="33" spans="1:26" ht="14.25" customHeight="1">
      <c r="A33" s="188">
        <v>18</v>
      </c>
      <c r="B33" s="189">
        <v>35</v>
      </c>
      <c r="C33" s="195">
        <v>-4</v>
      </c>
      <c r="D33" s="190">
        <v>16</v>
      </c>
      <c r="E33" s="189">
        <v>-7</v>
      </c>
      <c r="F33" s="189">
        <v>2</v>
      </c>
      <c r="G33" s="190">
        <v>49</v>
      </c>
      <c r="H33" s="190">
        <v>0</v>
      </c>
      <c r="I33" s="205">
        <v>0.01</v>
      </c>
      <c r="J33" s="195">
        <v>0.2</v>
      </c>
      <c r="K33" s="195">
        <v>8.8</v>
      </c>
      <c r="L33" s="189">
        <v>70</v>
      </c>
      <c r="M33" s="189">
        <v>54</v>
      </c>
      <c r="N33" s="195">
        <v>3024</v>
      </c>
      <c r="O33" s="195">
        <v>2963</v>
      </c>
      <c r="P33" s="195"/>
      <c r="Q33" s="195"/>
      <c r="R33" s="195"/>
      <c r="S33" s="195"/>
      <c r="T33" s="202"/>
      <c r="U33" s="196"/>
      <c r="V33" s="195">
        <v>10</v>
      </c>
      <c r="W33" s="195">
        <v>10</v>
      </c>
      <c r="X33" s="202"/>
      <c r="Y33" s="196"/>
      <c r="Z33" s="193" t="s">
        <v>372</v>
      </c>
    </row>
    <row r="34" spans="1:26" ht="14.25" customHeight="1">
      <c r="A34" s="188">
        <v>19</v>
      </c>
      <c r="B34" s="189">
        <v>23</v>
      </c>
      <c r="C34" s="195">
        <v>-4</v>
      </c>
      <c r="D34" s="190">
        <v>10</v>
      </c>
      <c r="E34" s="189">
        <v>-12</v>
      </c>
      <c r="F34" s="189">
        <v>23</v>
      </c>
      <c r="G34" s="190">
        <v>55</v>
      </c>
      <c r="H34" s="190">
        <v>0</v>
      </c>
      <c r="I34" s="195">
        <v>0</v>
      </c>
      <c r="J34" s="195">
        <v>0</v>
      </c>
      <c r="K34" s="195">
        <v>8.1</v>
      </c>
      <c r="L34" s="189">
        <v>66</v>
      </c>
      <c r="M34" s="189">
        <v>41</v>
      </c>
      <c r="N34" s="195">
        <v>3042</v>
      </c>
      <c r="O34" s="195">
        <v>2974</v>
      </c>
      <c r="P34" s="195"/>
      <c r="Q34" s="195"/>
      <c r="R34" s="195"/>
      <c r="S34" s="195"/>
      <c r="T34" s="202"/>
      <c r="U34" s="196"/>
      <c r="V34" s="195">
        <v>0</v>
      </c>
      <c r="W34" s="195">
        <v>5</v>
      </c>
      <c r="X34" s="202"/>
      <c r="Y34" s="196"/>
      <c r="Z34" s="193"/>
    </row>
    <row r="35" spans="1:26" ht="14.25" customHeight="1">
      <c r="A35" s="188">
        <v>20</v>
      </c>
      <c r="B35" s="189">
        <v>47</v>
      </c>
      <c r="C35" s="204">
        <v>23</v>
      </c>
      <c r="D35" s="190">
        <v>35</v>
      </c>
      <c r="E35" s="189">
        <v>13</v>
      </c>
      <c r="F35" s="189">
        <v>24</v>
      </c>
      <c r="G35" s="190">
        <v>30</v>
      </c>
      <c r="H35" s="190">
        <v>0</v>
      </c>
      <c r="I35" s="195">
        <v>0</v>
      </c>
      <c r="J35" s="195">
        <v>0</v>
      </c>
      <c r="K35" s="202">
        <v>8</v>
      </c>
      <c r="L35" s="189">
        <v>70</v>
      </c>
      <c r="M35" s="189">
        <v>45</v>
      </c>
      <c r="N35" s="195">
        <v>3006</v>
      </c>
      <c r="O35" s="195">
        <v>2950</v>
      </c>
      <c r="P35" s="189"/>
      <c r="Q35" s="189"/>
      <c r="R35" s="195"/>
      <c r="S35" s="195"/>
      <c r="T35" s="202"/>
      <c r="U35" s="196"/>
      <c r="V35" s="195">
        <v>3</v>
      </c>
      <c r="W35" s="195">
        <v>5</v>
      </c>
      <c r="X35" s="202"/>
      <c r="Y35" s="196"/>
      <c r="Z35" s="193"/>
    </row>
    <row r="36" spans="1:26" ht="14.25" customHeight="1">
      <c r="A36" s="188">
        <v>21</v>
      </c>
      <c r="B36" s="189">
        <v>24</v>
      </c>
      <c r="C36" s="195">
        <v>14</v>
      </c>
      <c r="D36" s="190">
        <v>19</v>
      </c>
      <c r="E36" s="189">
        <v>-3</v>
      </c>
      <c r="F36" s="189">
        <v>14</v>
      </c>
      <c r="G36" s="190">
        <v>46</v>
      </c>
      <c r="H36" s="190">
        <v>0</v>
      </c>
      <c r="I36" s="203">
        <v>0</v>
      </c>
      <c r="J36" s="196">
        <v>0</v>
      </c>
      <c r="K36" s="202">
        <v>8</v>
      </c>
      <c r="L36" s="189">
        <v>66</v>
      </c>
      <c r="M36" s="189">
        <v>59</v>
      </c>
      <c r="N36" s="195">
        <v>3009</v>
      </c>
      <c r="O36" s="195">
        <v>2998</v>
      </c>
      <c r="P36" s="195"/>
      <c r="Q36" s="195"/>
      <c r="R36" s="195"/>
      <c r="S36" s="195"/>
      <c r="T36" s="195"/>
      <c r="U36" s="196"/>
      <c r="V36" s="195">
        <v>10</v>
      </c>
      <c r="W36" s="195">
        <v>10</v>
      </c>
      <c r="X36" s="202"/>
      <c r="Y36" s="196"/>
      <c r="Z36" s="193"/>
    </row>
    <row r="37" spans="1:26" ht="14.25" customHeight="1">
      <c r="A37" s="188">
        <v>22</v>
      </c>
      <c r="B37" s="189">
        <v>14</v>
      </c>
      <c r="C37" s="195">
        <v>2</v>
      </c>
      <c r="D37" s="190">
        <v>8</v>
      </c>
      <c r="E37" s="189">
        <v>-15</v>
      </c>
      <c r="F37" s="189">
        <v>2</v>
      </c>
      <c r="G37" s="190">
        <v>57</v>
      </c>
      <c r="H37" s="190">
        <v>0</v>
      </c>
      <c r="I37" s="205">
        <v>0.28</v>
      </c>
      <c r="J37" s="202">
        <v>4</v>
      </c>
      <c r="K37" s="195">
        <v>7.4</v>
      </c>
      <c r="L37" s="189">
        <v>72</v>
      </c>
      <c r="M37" s="189">
        <v>66</v>
      </c>
      <c r="N37" s="195">
        <v>3045</v>
      </c>
      <c r="O37" s="189">
        <v>3001</v>
      </c>
      <c r="P37" s="195"/>
      <c r="Q37" s="195"/>
      <c r="R37" s="195"/>
      <c r="S37" s="195"/>
      <c r="T37" s="202"/>
      <c r="U37" s="196"/>
      <c r="V37" s="195">
        <v>10</v>
      </c>
      <c r="W37" s="195">
        <v>10</v>
      </c>
      <c r="X37" s="202"/>
      <c r="Y37" s="196"/>
      <c r="Z37" s="193" t="s">
        <v>373</v>
      </c>
    </row>
    <row r="38" spans="1:26" ht="14.25" customHeight="1">
      <c r="A38" s="188">
        <v>23</v>
      </c>
      <c r="B38" s="189">
        <v>22</v>
      </c>
      <c r="C38" s="195">
        <v>-4</v>
      </c>
      <c r="D38" s="190">
        <v>9</v>
      </c>
      <c r="E38" s="189">
        <v>-14</v>
      </c>
      <c r="F38" s="189">
        <v>2</v>
      </c>
      <c r="G38" s="190">
        <v>56</v>
      </c>
      <c r="H38" s="190">
        <v>0</v>
      </c>
      <c r="I38" s="203">
        <v>0</v>
      </c>
      <c r="J38" s="203">
        <v>0</v>
      </c>
      <c r="K38" s="195">
        <v>9.7</v>
      </c>
      <c r="L38" s="189">
        <v>71</v>
      </c>
      <c r="M38" s="189">
        <v>37</v>
      </c>
      <c r="N38" s="195">
        <v>3067</v>
      </c>
      <c r="O38" s="189">
        <v>3045</v>
      </c>
      <c r="P38" s="189"/>
      <c r="Q38" s="195"/>
      <c r="R38" s="195"/>
      <c r="S38" s="195"/>
      <c r="T38" s="202"/>
      <c r="U38" s="196"/>
      <c r="V38" s="195">
        <v>0</v>
      </c>
      <c r="W38" s="195">
        <v>0</v>
      </c>
      <c r="X38" s="202"/>
      <c r="Y38" s="196"/>
      <c r="Z38" s="193"/>
    </row>
    <row r="39" spans="1:26" ht="14.25" customHeight="1">
      <c r="A39" s="188">
        <v>24</v>
      </c>
      <c r="B39" s="189">
        <v>13</v>
      </c>
      <c r="C39" s="206">
        <v>-7</v>
      </c>
      <c r="D39" s="190">
        <v>3</v>
      </c>
      <c r="E39" s="189">
        <v>-19</v>
      </c>
      <c r="F39" s="189">
        <v>10</v>
      </c>
      <c r="G39" s="190">
        <v>62</v>
      </c>
      <c r="H39" s="190">
        <v>0</v>
      </c>
      <c r="I39" s="205">
        <v>0.01</v>
      </c>
      <c r="J39" s="195">
        <v>0.7</v>
      </c>
      <c r="K39" s="195">
        <v>9.6</v>
      </c>
      <c r="L39" s="189">
        <v>71</v>
      </c>
      <c r="M39" s="189">
        <v>53</v>
      </c>
      <c r="N39" s="195">
        <v>3060</v>
      </c>
      <c r="O39" s="189">
        <v>3039</v>
      </c>
      <c r="P39" s="189"/>
      <c r="Q39" s="195"/>
      <c r="R39" s="195"/>
      <c r="S39" s="195"/>
      <c r="T39" s="202"/>
      <c r="U39" s="196"/>
      <c r="V39" s="195">
        <v>1</v>
      </c>
      <c r="W39" s="195">
        <v>10</v>
      </c>
      <c r="X39" s="202"/>
      <c r="Y39" s="196"/>
      <c r="Z39" s="193"/>
    </row>
    <row r="40" spans="1:26" ht="14.25" customHeight="1">
      <c r="A40" s="188">
        <v>25</v>
      </c>
      <c r="B40" s="189">
        <v>26</v>
      </c>
      <c r="C40" s="195">
        <v>0</v>
      </c>
      <c r="D40" s="190">
        <v>13</v>
      </c>
      <c r="E40" s="189">
        <v>-9</v>
      </c>
      <c r="F40" s="189">
        <v>5</v>
      </c>
      <c r="G40" s="190">
        <v>52</v>
      </c>
      <c r="H40" s="190">
        <v>0</v>
      </c>
      <c r="I40" s="195" t="s">
        <v>18</v>
      </c>
      <c r="J40" s="195" t="s">
        <v>18</v>
      </c>
      <c r="K40" s="195">
        <v>9.3</v>
      </c>
      <c r="L40" s="189">
        <v>71</v>
      </c>
      <c r="M40" s="189">
        <v>43</v>
      </c>
      <c r="N40" s="195">
        <v>3055</v>
      </c>
      <c r="O40" s="189">
        <v>3041</v>
      </c>
      <c r="P40" s="195"/>
      <c r="Q40" s="195"/>
      <c r="R40" s="195"/>
      <c r="S40" s="195"/>
      <c r="T40" s="202"/>
      <c r="U40" s="195"/>
      <c r="V40" s="195">
        <v>0</v>
      </c>
      <c r="W40" s="195">
        <v>0</v>
      </c>
      <c r="X40" s="202"/>
      <c r="Y40" s="196"/>
      <c r="Z40" s="193"/>
    </row>
    <row r="41" spans="1:26" ht="14.25" customHeight="1">
      <c r="A41" s="188">
        <v>26</v>
      </c>
      <c r="B41" s="189">
        <v>39</v>
      </c>
      <c r="C41" s="195">
        <v>4</v>
      </c>
      <c r="D41" s="190">
        <v>22</v>
      </c>
      <c r="E41" s="189">
        <v>-2</v>
      </c>
      <c r="F41" s="189">
        <v>24</v>
      </c>
      <c r="G41" s="190">
        <v>43</v>
      </c>
      <c r="H41" s="190">
        <v>0</v>
      </c>
      <c r="I41" s="203">
        <v>0</v>
      </c>
      <c r="J41" s="203">
        <v>0</v>
      </c>
      <c r="K41" s="195">
        <v>9.2</v>
      </c>
      <c r="L41" s="189">
        <v>70</v>
      </c>
      <c r="M41" s="189">
        <v>37</v>
      </c>
      <c r="N41" s="195">
        <v>3044</v>
      </c>
      <c r="O41" s="189">
        <v>3016</v>
      </c>
      <c r="P41" s="195"/>
      <c r="Q41" s="195"/>
      <c r="R41" s="195"/>
      <c r="S41" s="195"/>
      <c r="T41" s="195"/>
      <c r="U41" s="195"/>
      <c r="V41" s="195">
        <v>0</v>
      </c>
      <c r="W41" s="195">
        <v>0</v>
      </c>
      <c r="X41" s="202"/>
      <c r="Y41" s="196"/>
      <c r="Z41" s="193"/>
    </row>
    <row r="42" spans="1:26" ht="14.25" customHeight="1">
      <c r="A42" s="188">
        <v>27</v>
      </c>
      <c r="B42" s="189">
        <v>40</v>
      </c>
      <c r="C42" s="195">
        <v>13</v>
      </c>
      <c r="D42" s="190">
        <v>27</v>
      </c>
      <c r="E42" s="189">
        <v>2</v>
      </c>
      <c r="F42" s="189">
        <v>27</v>
      </c>
      <c r="G42" s="190">
        <v>38</v>
      </c>
      <c r="H42" s="190">
        <v>0</v>
      </c>
      <c r="I42" s="196">
        <v>0</v>
      </c>
      <c r="J42" s="195">
        <v>0</v>
      </c>
      <c r="K42" s="202">
        <v>9</v>
      </c>
      <c r="L42" s="189">
        <v>71</v>
      </c>
      <c r="M42" s="189">
        <v>43</v>
      </c>
      <c r="N42" s="195">
        <v>3026</v>
      </c>
      <c r="O42" s="189">
        <v>3008</v>
      </c>
      <c r="P42" s="195"/>
      <c r="Q42" s="195"/>
      <c r="R42" s="195"/>
      <c r="S42" s="195"/>
      <c r="T42" s="202"/>
      <c r="U42" s="196"/>
      <c r="V42" s="195">
        <v>0</v>
      </c>
      <c r="W42" s="195">
        <v>7</v>
      </c>
      <c r="X42" s="202"/>
      <c r="Y42" s="196"/>
      <c r="Z42" s="193"/>
    </row>
    <row r="43" spans="1:26" ht="14.25" customHeight="1">
      <c r="A43" s="188">
        <v>28</v>
      </c>
      <c r="B43" s="189">
        <v>44</v>
      </c>
      <c r="C43" s="195">
        <v>22</v>
      </c>
      <c r="D43" s="190">
        <v>33</v>
      </c>
      <c r="E43" s="189">
        <v>8</v>
      </c>
      <c r="F43" s="189">
        <v>36</v>
      </c>
      <c r="G43" s="190">
        <v>32</v>
      </c>
      <c r="H43" s="190">
        <v>0</v>
      </c>
      <c r="I43" s="203">
        <v>0</v>
      </c>
      <c r="J43" s="203">
        <v>0</v>
      </c>
      <c r="K43" s="195">
        <v>8.8</v>
      </c>
      <c r="L43" s="189">
        <v>70</v>
      </c>
      <c r="M43" s="189">
        <v>45</v>
      </c>
      <c r="N43" s="195">
        <v>3008</v>
      </c>
      <c r="O43" s="189">
        <v>2988</v>
      </c>
      <c r="P43" s="195"/>
      <c r="Q43" s="195"/>
      <c r="R43" s="195"/>
      <c r="S43" s="195"/>
      <c r="T43" s="202"/>
      <c r="U43" s="195"/>
      <c r="V43" s="189">
        <v>0</v>
      </c>
      <c r="W43" s="195">
        <v>10</v>
      </c>
      <c r="X43" s="202"/>
      <c r="Y43" s="196"/>
      <c r="Z43" s="255"/>
    </row>
    <row r="44" spans="1:26" ht="14.25" customHeight="1">
      <c r="A44" s="188">
        <v>29</v>
      </c>
      <c r="B44" s="195"/>
      <c r="C44" s="195"/>
      <c r="D44" s="195"/>
      <c r="E44" s="195"/>
      <c r="F44" s="195"/>
      <c r="G44" s="195"/>
      <c r="H44" s="195"/>
      <c r="I44" s="197"/>
      <c r="J44" s="203"/>
      <c r="K44" s="195"/>
      <c r="L44" s="189"/>
      <c r="M44" s="189"/>
      <c r="N44" s="195"/>
      <c r="O44" s="189"/>
      <c r="P44" s="195"/>
      <c r="Q44" s="195"/>
      <c r="R44" s="195"/>
      <c r="S44" s="195"/>
      <c r="T44" s="195"/>
      <c r="U44" s="203"/>
      <c r="V44" s="195"/>
      <c r="W44" s="195"/>
      <c r="X44" s="202"/>
      <c r="Y44" s="196"/>
      <c r="Z44" s="193"/>
    </row>
    <row r="45" spans="1:26" ht="14.25" customHeight="1">
      <c r="A45" s="188">
        <v>30</v>
      </c>
      <c r="B45" s="189"/>
      <c r="C45" s="195"/>
      <c r="D45" s="195"/>
      <c r="E45" s="195"/>
      <c r="F45" s="195"/>
      <c r="G45" s="195"/>
      <c r="H45" s="195"/>
      <c r="I45" s="203"/>
      <c r="J45" s="203"/>
      <c r="K45" s="195"/>
      <c r="L45" s="189"/>
      <c r="M45" s="189"/>
      <c r="N45" s="195"/>
      <c r="O45" s="189"/>
      <c r="P45" s="195"/>
      <c r="Q45" s="195"/>
      <c r="R45" s="195"/>
      <c r="S45" s="195"/>
      <c r="T45" s="195"/>
      <c r="U45" s="203"/>
      <c r="V45" s="195"/>
      <c r="W45" s="195"/>
      <c r="X45" s="195"/>
      <c r="Y45" s="196"/>
      <c r="Z45" s="193"/>
    </row>
    <row r="46" spans="1:26" ht="14.25" customHeight="1" thickBot="1">
      <c r="A46" s="188">
        <v>31</v>
      </c>
      <c r="B46" s="207"/>
      <c r="C46" s="208"/>
      <c r="D46" s="208"/>
      <c r="E46" s="208"/>
      <c r="F46" s="208"/>
      <c r="G46" s="208"/>
      <c r="H46" s="208"/>
      <c r="I46" s="209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9"/>
      <c r="V46" s="208"/>
      <c r="W46" s="209"/>
      <c r="X46" s="210"/>
      <c r="Y46" s="211"/>
      <c r="Z46" s="212"/>
    </row>
    <row r="47" spans="1:26" ht="14.25" customHeight="1">
      <c r="A47" s="213"/>
      <c r="B47" s="214">
        <f>SUM(B16:B46)</f>
        <v>745</v>
      </c>
      <c r="C47" s="215">
        <f>SUM(C16:C46)</f>
        <v>93</v>
      </c>
      <c r="D47" s="216">
        <f aca="true" t="shared" si="0" ref="D47:J47">SUM(D16:D46)</f>
        <v>425</v>
      </c>
      <c r="E47" s="216">
        <f>SUM(E16:E46)</f>
        <v>-112</v>
      </c>
      <c r="F47" s="215">
        <f>SUM(F16:F46)</f>
        <v>349</v>
      </c>
      <c r="G47" s="217">
        <f t="shared" si="0"/>
        <v>1395</v>
      </c>
      <c r="H47" s="218">
        <f t="shared" si="0"/>
        <v>0</v>
      </c>
      <c r="I47" s="219">
        <f t="shared" si="0"/>
        <v>0.68</v>
      </c>
      <c r="J47" s="220">
        <f t="shared" si="0"/>
        <v>8.6</v>
      </c>
      <c r="K47" s="216"/>
      <c r="L47" s="216"/>
      <c r="M47" s="216"/>
      <c r="N47" s="216"/>
      <c r="O47" s="189"/>
      <c r="P47" s="215"/>
      <c r="Q47" s="215"/>
      <c r="R47" s="216"/>
      <c r="S47" s="216"/>
      <c r="T47" s="221"/>
      <c r="U47" s="222"/>
      <c r="V47" s="221">
        <f>SUM(V16:V46)</f>
        <v>143</v>
      </c>
      <c r="W47" s="221">
        <f>SUM(W16:W46)</f>
        <v>176</v>
      </c>
      <c r="X47" s="222"/>
      <c r="Y47" s="216"/>
      <c r="Z47" s="223" t="s">
        <v>11</v>
      </c>
    </row>
    <row r="48" spans="1:26" ht="14.25" customHeight="1">
      <c r="A48" s="224"/>
      <c r="B48" s="222">
        <v>26.6</v>
      </c>
      <c r="C48" s="222">
        <v>3.3</v>
      </c>
      <c r="D48" s="225"/>
      <c r="E48" s="216"/>
      <c r="F48" s="222"/>
      <c r="G48" s="225"/>
      <c r="H48" s="225"/>
      <c r="I48" s="225"/>
      <c r="J48" s="225"/>
      <c r="K48" s="225"/>
      <c r="L48" s="222">
        <f>AVERAGE(L16:L47)</f>
        <v>69.39285714285714</v>
      </c>
      <c r="M48" s="222">
        <f>AVERAGE(M16:M47)</f>
        <v>49.82142857142857</v>
      </c>
      <c r="N48" s="218">
        <f>AVERAGE(N16:N47)</f>
        <v>3034.0714285714284</v>
      </c>
      <c r="O48" s="226">
        <f>AVERAGE(O16:O47)</f>
        <v>2994.714285714286</v>
      </c>
      <c r="P48" s="222"/>
      <c r="Q48" s="222"/>
      <c r="R48" s="227"/>
      <c r="S48" s="225"/>
      <c r="T48" s="222"/>
      <c r="U48" s="222"/>
      <c r="V48" s="222">
        <v>5.1</v>
      </c>
      <c r="W48" s="216">
        <v>6.3</v>
      </c>
      <c r="X48" s="222"/>
      <c r="Y48" s="218" t="e">
        <f>AVERAGE(Y16:Y47)</f>
        <v>#DIV/0!</v>
      </c>
      <c r="Z48" s="223" t="s">
        <v>60</v>
      </c>
    </row>
    <row r="49" spans="2:26" ht="14.25" customHeight="1">
      <c r="B49" s="453" t="s">
        <v>61</v>
      </c>
      <c r="C49" s="246"/>
      <c r="D49" s="246"/>
      <c r="E49" s="246"/>
      <c r="F49" s="246"/>
      <c r="G49" s="246"/>
      <c r="H49" s="246"/>
      <c r="I49" s="250"/>
      <c r="J49" s="252"/>
      <c r="K49" s="453" t="s">
        <v>64</v>
      </c>
      <c r="L49" s="453"/>
      <c r="M49" s="453"/>
      <c r="N49" s="453"/>
      <c r="O49" s="453"/>
      <c r="P49" s="244"/>
      <c r="Q49" s="244"/>
      <c r="R49" s="252"/>
      <c r="S49" s="243"/>
      <c r="T49" s="453" t="s">
        <v>68</v>
      </c>
      <c r="U49" s="246"/>
      <c r="V49" s="246"/>
      <c r="W49" s="371"/>
      <c r="X49" s="1"/>
      <c r="Y49" s="1"/>
      <c r="Z49" s="80"/>
    </row>
    <row r="50" spans="2:26" ht="14.25" customHeight="1">
      <c r="B50" s="246" t="s">
        <v>89</v>
      </c>
      <c r="C50" s="246"/>
      <c r="D50" s="1"/>
      <c r="E50" s="1"/>
      <c r="F50" s="251">
        <v>15</v>
      </c>
      <c r="H50" s="58"/>
      <c r="I50" s="1"/>
      <c r="K50" s="246" t="s">
        <v>174</v>
      </c>
      <c r="L50" s="246"/>
      <c r="M50" s="246"/>
      <c r="N50" s="1"/>
      <c r="O50" s="242">
        <f>G47</f>
        <v>1395</v>
      </c>
      <c r="P50" s="58"/>
      <c r="Q50" s="58"/>
      <c r="S50" s="21"/>
      <c r="T50" s="246" t="s">
        <v>377</v>
      </c>
      <c r="U50" s="246"/>
      <c r="V50" s="246"/>
      <c r="W50" s="1"/>
      <c r="X50" s="370"/>
      <c r="Y50" s="260">
        <v>0.68</v>
      </c>
      <c r="Z50" s="77"/>
    </row>
    <row r="51" spans="2:25" ht="14.25" customHeight="1">
      <c r="B51" s="246" t="s">
        <v>128</v>
      </c>
      <c r="C51" s="246"/>
      <c r="D51" s="246"/>
      <c r="E51" s="1"/>
      <c r="F51" s="1"/>
      <c r="G51" s="251">
        <v>-4.2</v>
      </c>
      <c r="I51" s="36"/>
      <c r="K51" s="246" t="s">
        <v>392</v>
      </c>
      <c r="L51" s="246"/>
      <c r="M51" s="246"/>
      <c r="N51" s="1"/>
      <c r="O51" s="1"/>
      <c r="P51" s="243"/>
      <c r="Q51" s="451"/>
      <c r="S51" s="21"/>
      <c r="T51" s="246" t="s">
        <v>295</v>
      </c>
      <c r="U51" s="246"/>
      <c r="V51" s="246"/>
      <c r="W51" s="58"/>
      <c r="X51" s="358"/>
      <c r="Y51" s="197">
        <v>-0.19</v>
      </c>
    </row>
    <row r="52" spans="2:26" ht="14.25" customHeight="1">
      <c r="B52" s="246" t="s">
        <v>293</v>
      </c>
      <c r="C52" s="246"/>
      <c r="D52" s="246"/>
      <c r="E52" s="1"/>
      <c r="F52" s="360"/>
      <c r="G52" s="251">
        <v>-4</v>
      </c>
      <c r="H52" s="256"/>
      <c r="I52" s="1"/>
      <c r="K52" s="246" t="s">
        <v>383</v>
      </c>
      <c r="L52" s="246"/>
      <c r="M52" s="246"/>
      <c r="N52" s="58"/>
      <c r="O52" s="284"/>
      <c r="P52" s="541">
        <v>5544</v>
      </c>
      <c r="Q52" s="541"/>
      <c r="R52" s="254"/>
      <c r="S52" s="21"/>
      <c r="T52" s="246" t="s">
        <v>378</v>
      </c>
      <c r="U52" s="246"/>
      <c r="V52" s="246"/>
      <c r="W52" s="1"/>
      <c r="X52" s="358"/>
      <c r="Y52" s="260">
        <v>1.29</v>
      </c>
      <c r="Z52" s="77"/>
    </row>
    <row r="53" spans="2:25" ht="14.25" customHeight="1">
      <c r="B53" s="246" t="s">
        <v>114</v>
      </c>
      <c r="C53" s="246"/>
      <c r="D53" s="246"/>
      <c r="E53" s="1"/>
      <c r="F53" s="372"/>
      <c r="G53" s="542">
        <v>13.2</v>
      </c>
      <c r="H53" s="542"/>
      <c r="I53" s="28"/>
      <c r="K53" s="246" t="s">
        <v>393</v>
      </c>
      <c r="L53" s="246"/>
      <c r="M53" s="246"/>
      <c r="N53" s="1"/>
      <c r="O53" s="1"/>
      <c r="P53" s="243"/>
      <c r="Q53" s="77"/>
      <c r="S53" s="21"/>
      <c r="T53" s="246" t="s">
        <v>295</v>
      </c>
      <c r="U53" s="246"/>
      <c r="V53" s="246"/>
      <c r="W53" s="58"/>
      <c r="X53" s="358"/>
      <c r="Y53" s="197">
        <v>-0.58</v>
      </c>
    </row>
    <row r="54" spans="2:26" ht="14.25" customHeight="1">
      <c r="B54" s="246" t="s">
        <v>128</v>
      </c>
      <c r="C54" s="246"/>
      <c r="D54" s="246"/>
      <c r="E54" s="58"/>
      <c r="F54" s="58"/>
      <c r="G54" s="251">
        <v>-2.9</v>
      </c>
      <c r="I54" s="36"/>
      <c r="K54" s="21"/>
      <c r="L54" s="21"/>
      <c r="M54" s="21"/>
      <c r="N54" s="21"/>
      <c r="O54" s="243"/>
      <c r="P54" s="21"/>
      <c r="Q54" s="21"/>
      <c r="S54" s="21"/>
      <c r="T54" s="246" t="s">
        <v>296</v>
      </c>
      <c r="U54" s="246"/>
      <c r="V54" s="246"/>
      <c r="W54" s="246"/>
      <c r="X54" s="284"/>
      <c r="Y54" s="254">
        <v>0.28</v>
      </c>
      <c r="Z54" s="246" t="s">
        <v>387</v>
      </c>
    </row>
    <row r="55" spans="2:26" ht="14.25" customHeight="1">
      <c r="B55" s="246" t="s">
        <v>262</v>
      </c>
      <c r="C55" s="246"/>
      <c r="D55" s="358"/>
      <c r="E55" s="197">
        <v>47</v>
      </c>
      <c r="F55" s="246" t="s">
        <v>139</v>
      </c>
      <c r="G55" s="243" t="s">
        <v>283</v>
      </c>
      <c r="H55" s="246"/>
      <c r="I55" s="1"/>
      <c r="K55" s="453" t="s">
        <v>65</v>
      </c>
      <c r="L55" s="453"/>
      <c r="M55" s="453"/>
      <c r="N55" s="454"/>
      <c r="O55" s="453"/>
      <c r="P55" s="1"/>
      <c r="Q55" s="1"/>
      <c r="R55" s="1"/>
      <c r="S55" s="21"/>
      <c r="T55" s="246" t="s">
        <v>379</v>
      </c>
      <c r="U55" s="246"/>
      <c r="V55" s="246"/>
      <c r="W55" s="1"/>
      <c r="X55" s="284"/>
      <c r="Y55" s="197">
        <v>8.6</v>
      </c>
      <c r="Z55" s="58"/>
    </row>
    <row r="56" spans="2:26" ht="14.25" customHeight="1">
      <c r="B56" s="246" t="s">
        <v>263</v>
      </c>
      <c r="C56" s="246"/>
      <c r="D56" s="358"/>
      <c r="E56" s="197">
        <v>-13</v>
      </c>
      <c r="F56" s="246" t="s">
        <v>139</v>
      </c>
      <c r="G56" s="243" t="s">
        <v>374</v>
      </c>
      <c r="H56" s="246"/>
      <c r="I56" s="1"/>
      <c r="K56" s="246" t="s">
        <v>174</v>
      </c>
      <c r="L56" s="246"/>
      <c r="M56" s="246"/>
      <c r="N56" s="1"/>
      <c r="O56" s="197">
        <v>0</v>
      </c>
      <c r="P56" s="58"/>
      <c r="Q56" s="58"/>
      <c r="R56" s="1"/>
      <c r="S56" s="21"/>
      <c r="T56" s="246" t="s">
        <v>385</v>
      </c>
      <c r="U56" s="246"/>
      <c r="V56" s="246"/>
      <c r="W56" s="58"/>
      <c r="X56" s="284"/>
      <c r="Y56" s="254"/>
      <c r="Z56" s="58"/>
    </row>
    <row r="57" spans="2:26" ht="14.25" customHeight="1">
      <c r="B57" s="58"/>
      <c r="C57" s="246" t="s">
        <v>63</v>
      </c>
      <c r="D57" s="246"/>
      <c r="E57" s="246"/>
      <c r="F57" s="246"/>
      <c r="G57" s="58"/>
      <c r="H57" s="58"/>
      <c r="I57" s="1"/>
      <c r="K57" s="246" t="s">
        <v>384</v>
      </c>
      <c r="L57" s="246"/>
      <c r="M57" s="246"/>
      <c r="N57" s="1"/>
      <c r="O57" s="284"/>
      <c r="P57" s="58"/>
      <c r="Q57" s="58"/>
      <c r="R57" s="1"/>
      <c r="S57" s="21"/>
      <c r="T57" s="246" t="s">
        <v>380</v>
      </c>
      <c r="U57" s="246"/>
      <c r="V57" s="246"/>
      <c r="W57" s="1"/>
      <c r="X57" s="284"/>
      <c r="Y57" s="254">
        <v>38.2</v>
      </c>
      <c r="Z57" s="58"/>
    </row>
    <row r="58" spans="2:25" ht="14.25" customHeight="1">
      <c r="B58" s="246" t="s">
        <v>166</v>
      </c>
      <c r="C58" s="246"/>
      <c r="D58" s="1"/>
      <c r="E58" s="1"/>
      <c r="F58" s="197">
        <f>COUNTIF(B16:B46,"&gt;=90")</f>
        <v>0</v>
      </c>
      <c r="G58" s="1"/>
      <c r="H58" s="58"/>
      <c r="I58" s="1"/>
      <c r="K58" s="246" t="s">
        <v>143</v>
      </c>
      <c r="L58" s="246"/>
      <c r="M58" s="246"/>
      <c r="N58" s="58"/>
      <c r="O58" s="284"/>
      <c r="P58" s="197">
        <v>0</v>
      </c>
      <c r="S58" s="21"/>
      <c r="T58" s="246" t="s">
        <v>158</v>
      </c>
      <c r="U58" s="246"/>
      <c r="V58" s="246"/>
      <c r="W58" s="58"/>
      <c r="X58" s="284"/>
      <c r="Y58" s="197">
        <v>-2.8</v>
      </c>
    </row>
    <row r="59" spans="2:26" ht="14.25" customHeight="1">
      <c r="B59" s="246" t="s">
        <v>375</v>
      </c>
      <c r="C59" s="246"/>
      <c r="D59" s="1"/>
      <c r="E59" s="452"/>
      <c r="F59" s="197">
        <v>17</v>
      </c>
      <c r="G59" s="1"/>
      <c r="H59" s="58"/>
      <c r="I59" s="1"/>
      <c r="K59" s="246" t="s">
        <v>294</v>
      </c>
      <c r="L59" s="246"/>
      <c r="M59" s="246"/>
      <c r="N59" s="1"/>
      <c r="O59" s="1"/>
      <c r="P59" s="197">
        <v>0</v>
      </c>
      <c r="Q59" s="58"/>
      <c r="R59" s="1"/>
      <c r="S59" s="21"/>
      <c r="T59" s="246" t="s">
        <v>381</v>
      </c>
      <c r="U59" s="246"/>
      <c r="V59" s="246"/>
      <c r="W59" s="456"/>
      <c r="X59" s="284"/>
      <c r="Y59" s="251">
        <v>4</v>
      </c>
      <c r="Z59" s="246" t="s">
        <v>386</v>
      </c>
    </row>
    <row r="60" spans="2:26" ht="14.25" customHeight="1">
      <c r="B60" s="246" t="s">
        <v>167</v>
      </c>
      <c r="C60" s="246"/>
      <c r="D60" s="1"/>
      <c r="E60" s="1"/>
      <c r="F60" s="197">
        <f>COUNTIF(C16:C46,"&lt;=32")</f>
        <v>28</v>
      </c>
      <c r="G60" s="1"/>
      <c r="H60" s="58"/>
      <c r="I60" s="1"/>
      <c r="K60" s="246"/>
      <c r="L60" s="246"/>
      <c r="M60" s="246"/>
      <c r="N60" s="1"/>
      <c r="O60" s="1"/>
      <c r="P60" s="1"/>
      <c r="Q60" s="1"/>
      <c r="R60" s="1"/>
      <c r="S60" s="21"/>
      <c r="T60" s="246" t="s">
        <v>389</v>
      </c>
      <c r="U60" s="246"/>
      <c r="V60" s="246"/>
      <c r="W60" s="58"/>
      <c r="X60" s="284"/>
      <c r="Y60" s="243"/>
      <c r="Z60" s="246" t="s">
        <v>388</v>
      </c>
    </row>
    <row r="61" spans="2:26" ht="14.25" customHeight="1">
      <c r="B61" s="246" t="s">
        <v>376</v>
      </c>
      <c r="C61" s="246"/>
      <c r="D61" s="1"/>
      <c r="E61" s="452"/>
      <c r="F61" s="197">
        <v>13</v>
      </c>
      <c r="G61" s="1"/>
      <c r="H61" s="58"/>
      <c r="I61" s="1"/>
      <c r="K61" s="453" t="s">
        <v>66</v>
      </c>
      <c r="L61" s="453"/>
      <c r="M61" s="453"/>
      <c r="N61" s="454"/>
      <c r="O61" s="454"/>
      <c r="P61" s="1"/>
      <c r="Q61" s="1"/>
      <c r="R61" s="1"/>
      <c r="S61" s="21"/>
      <c r="T61" s="246" t="s">
        <v>382</v>
      </c>
      <c r="U61" s="246"/>
      <c r="V61" s="246"/>
      <c r="W61" s="1"/>
      <c r="X61" s="197" t="s">
        <v>76</v>
      </c>
      <c r="Y61" s="58"/>
      <c r="Z61" s="58"/>
    </row>
    <row r="62" spans="2:26" ht="14.25" customHeight="1">
      <c r="B62" s="1"/>
      <c r="C62" s="1"/>
      <c r="D62" s="1"/>
      <c r="E62" s="1"/>
      <c r="F62" s="1"/>
      <c r="G62" s="1"/>
      <c r="H62" s="1"/>
      <c r="K62" s="246" t="s">
        <v>133</v>
      </c>
      <c r="L62" s="246"/>
      <c r="M62" s="246"/>
      <c r="N62" s="1"/>
      <c r="O62" s="260">
        <v>30.15</v>
      </c>
      <c r="P62" s="540"/>
      <c r="Q62" s="540"/>
      <c r="R62" s="1"/>
      <c r="S62" s="21"/>
      <c r="T62" s="246"/>
      <c r="U62" s="246"/>
      <c r="V62" s="246" t="s">
        <v>258</v>
      </c>
      <c r="W62" s="1"/>
      <c r="X62" s="197" t="s">
        <v>76</v>
      </c>
      <c r="Y62" s="58"/>
      <c r="Z62" s="58"/>
    </row>
    <row r="63" spans="2:26" ht="14.25" customHeight="1">
      <c r="B63" s="453" t="s">
        <v>74</v>
      </c>
      <c r="C63" s="453"/>
      <c r="D63" s="453"/>
      <c r="E63" s="454"/>
      <c r="F63" s="1"/>
      <c r="G63" s="1"/>
      <c r="H63" s="1"/>
      <c r="K63" s="246" t="s">
        <v>391</v>
      </c>
      <c r="L63" s="246"/>
      <c r="M63" s="246"/>
      <c r="N63" s="1"/>
      <c r="O63" s="70"/>
      <c r="P63" s="245"/>
      <c r="Q63" s="58"/>
      <c r="R63" s="1"/>
      <c r="S63" s="21"/>
      <c r="T63" s="246"/>
      <c r="U63" s="246"/>
      <c r="V63" s="246" t="s">
        <v>271</v>
      </c>
      <c r="W63" s="246"/>
      <c r="X63" s="197" t="s">
        <v>76</v>
      </c>
      <c r="Y63" s="58"/>
      <c r="Z63" s="58"/>
    </row>
    <row r="64" spans="2:26" ht="14.25" customHeight="1">
      <c r="B64" s="246" t="s">
        <v>127</v>
      </c>
      <c r="C64" s="246"/>
      <c r="D64" s="246"/>
      <c r="E64" s="1"/>
      <c r="F64" s="455"/>
      <c r="G64" s="77"/>
      <c r="H64" s="58"/>
      <c r="I64" s="24"/>
      <c r="K64" s="246" t="s">
        <v>118</v>
      </c>
      <c r="L64" s="246"/>
      <c r="M64" s="245">
        <f>MAX(N16:N46)/100</f>
        <v>30.72</v>
      </c>
      <c r="N64" s="284" t="s">
        <v>85</v>
      </c>
      <c r="O64" s="197" t="s">
        <v>374</v>
      </c>
      <c r="P64" s="58"/>
      <c r="Q64" s="58"/>
      <c r="R64" s="1"/>
      <c r="S64" s="21"/>
      <c r="T64" s="1"/>
      <c r="U64" s="1"/>
      <c r="V64" s="1"/>
      <c r="W64" s="1"/>
      <c r="X64" s="1"/>
      <c r="Y64" s="1"/>
      <c r="Z64" s="1"/>
    </row>
    <row r="65" spans="2:26" ht="14.25" customHeight="1">
      <c r="B65" s="246" t="s">
        <v>292</v>
      </c>
      <c r="C65" s="246"/>
      <c r="D65" s="246"/>
      <c r="E65" s="1"/>
      <c r="F65" s="284"/>
      <c r="G65" s="70"/>
      <c r="H65" s="58"/>
      <c r="I65" s="24"/>
      <c r="K65" s="246" t="s">
        <v>370</v>
      </c>
      <c r="L65" s="246"/>
      <c r="M65" s="245">
        <v>29.27</v>
      </c>
      <c r="N65" s="284" t="s">
        <v>85</v>
      </c>
      <c r="O65" s="197" t="s">
        <v>275</v>
      </c>
      <c r="P65" s="58"/>
      <c r="Q65" s="58"/>
      <c r="R65" s="1"/>
      <c r="S65" s="21"/>
      <c r="T65" s="453" t="s">
        <v>102</v>
      </c>
      <c r="U65" s="453"/>
      <c r="V65" s="453"/>
      <c r="W65" s="454"/>
      <c r="X65" s="454"/>
      <c r="Y65" s="63"/>
      <c r="Z65" s="63"/>
    </row>
    <row r="66" spans="2:26" ht="14.25" customHeight="1">
      <c r="B66" s="246" t="s">
        <v>291</v>
      </c>
      <c r="C66" s="246"/>
      <c r="D66" s="1"/>
      <c r="E66" s="396"/>
      <c r="F66" s="246" t="s">
        <v>290</v>
      </c>
      <c r="G66" s="246"/>
      <c r="H66" s="1"/>
      <c r="I66" s="24"/>
      <c r="K66" s="1"/>
      <c r="L66" s="1"/>
      <c r="M66" s="1"/>
      <c r="N66" s="1"/>
      <c r="O66" s="1"/>
      <c r="P66" s="1"/>
      <c r="Q66" s="1"/>
      <c r="R66" s="1"/>
      <c r="S66" s="21"/>
      <c r="T66" s="246" t="s">
        <v>369</v>
      </c>
      <c r="U66" s="246"/>
      <c r="V66" s="246"/>
      <c r="W66" s="1"/>
      <c r="X66" s="246"/>
      <c r="Y66" s="70"/>
      <c r="Z66" s="1"/>
    </row>
    <row r="67" spans="2:26" ht="14.25" customHeight="1">
      <c r="B67" s="246" t="s">
        <v>87</v>
      </c>
      <c r="C67" s="246"/>
      <c r="D67" s="284"/>
      <c r="E67" s="58"/>
      <c r="F67" s="284"/>
      <c r="G67" s="77"/>
      <c r="H67" s="58"/>
      <c r="I67" s="24"/>
      <c r="K67" s="453" t="s">
        <v>176</v>
      </c>
      <c r="L67" s="453"/>
      <c r="M67" s="453"/>
      <c r="N67" s="453"/>
      <c r="O67" s="286"/>
      <c r="P67" s="63"/>
      <c r="Q67" s="63"/>
      <c r="R67" s="1"/>
      <c r="S67" s="21"/>
      <c r="T67" s="246" t="s">
        <v>78</v>
      </c>
      <c r="U67" s="246"/>
      <c r="V67" s="284"/>
      <c r="W67" s="284" t="s">
        <v>215</v>
      </c>
      <c r="X67" s="284"/>
      <c r="Y67" s="58"/>
      <c r="Z67" s="1"/>
    </row>
    <row r="68" spans="11:26" ht="14.25" customHeight="1">
      <c r="K68" s="246" t="s">
        <v>123</v>
      </c>
      <c r="L68" s="396"/>
      <c r="M68" s="246"/>
      <c r="N68" s="362"/>
      <c r="O68" s="358"/>
      <c r="P68" s="1"/>
      <c r="Q68" s="58"/>
      <c r="R68" s="58"/>
      <c r="S68" s="28"/>
      <c r="T68" s="1"/>
      <c r="U68" s="1"/>
      <c r="V68" s="1"/>
      <c r="W68" s="1"/>
      <c r="X68" s="1"/>
      <c r="Y68" s="1"/>
      <c r="Z68" s="1"/>
    </row>
    <row r="69" spans="11:26" ht="14.25" customHeight="1">
      <c r="K69" s="246" t="s">
        <v>178</v>
      </c>
      <c r="L69" s="246"/>
      <c r="M69" s="284"/>
      <c r="N69" s="358"/>
      <c r="O69" s="246" t="s">
        <v>115</v>
      </c>
      <c r="P69" s="246"/>
      <c r="Q69" s="1"/>
      <c r="R69" s="1"/>
      <c r="T69" s="1"/>
      <c r="U69" s="1"/>
      <c r="V69" s="1"/>
      <c r="W69" s="1"/>
      <c r="X69" s="1"/>
      <c r="Y69" s="1"/>
      <c r="Z69" s="1"/>
    </row>
    <row r="70" spans="11:18" ht="14.25" customHeight="1">
      <c r="K70" s="246" t="s">
        <v>119</v>
      </c>
      <c r="L70" s="246"/>
      <c r="M70" s="284"/>
      <c r="N70" s="358"/>
      <c r="O70" s="246" t="s">
        <v>177</v>
      </c>
      <c r="P70" s="246"/>
      <c r="Q70" s="1"/>
      <c r="R70" s="1"/>
    </row>
    <row r="71" spans="2:23" ht="14.25" customHeight="1">
      <c r="B71" s="243" t="s">
        <v>390</v>
      </c>
      <c r="C71" s="243"/>
      <c r="D71" s="243"/>
      <c r="E71" s="243"/>
      <c r="F71" s="243"/>
      <c r="G71" s="243"/>
      <c r="H71" s="243"/>
      <c r="I71" s="243"/>
      <c r="J71" s="243"/>
      <c r="K71" s="246"/>
      <c r="L71" s="246"/>
      <c r="M71" s="246"/>
      <c r="N71" s="246"/>
      <c r="O71" s="1"/>
      <c r="P71" s="1"/>
      <c r="Q71" s="1"/>
      <c r="R71" s="1"/>
      <c r="S71" s="16"/>
      <c r="T71" s="1"/>
      <c r="U71" s="1"/>
      <c r="V71" s="1"/>
      <c r="W71" s="1"/>
    </row>
    <row r="72" spans="2:21" ht="14.25" customHeight="1"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16"/>
      <c r="P72" s="16"/>
      <c r="Q72" s="16"/>
      <c r="R72" s="16"/>
      <c r="S72" s="16"/>
      <c r="T72" s="40"/>
      <c r="U72" s="16"/>
    </row>
    <row r="73" spans="2:26" ht="14.25" customHeight="1"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58"/>
      <c r="T73" s="59"/>
      <c r="U73" s="59"/>
      <c r="V73" s="59"/>
      <c r="W73" s="59"/>
      <c r="X73" s="59"/>
      <c r="Y73" s="59"/>
      <c r="Z73" s="59"/>
    </row>
    <row r="74" spans="2:18" ht="14.25" customHeight="1"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3"/>
      <c r="P74" s="243"/>
      <c r="Q74" s="243"/>
      <c r="R74" s="243"/>
    </row>
    <row r="75" spans="2:18" ht="14.25" customHeight="1"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3"/>
    </row>
    <row r="76" spans="2:23" ht="14.25"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3"/>
      <c r="Q76" s="243"/>
      <c r="R76" s="243"/>
      <c r="S76" s="243"/>
      <c r="T76" s="243"/>
      <c r="U76" s="243"/>
      <c r="V76" s="243"/>
      <c r="W76" s="243"/>
    </row>
    <row r="77" spans="2:23" ht="14.25"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3"/>
      <c r="T77" s="243"/>
      <c r="U77" s="243"/>
      <c r="V77" s="243"/>
      <c r="W77" s="243"/>
    </row>
    <row r="78" spans="2:23" ht="14.25"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</row>
  </sheetData>
  <sheetProtection/>
  <mergeCells count="3">
    <mergeCell ref="P62:Q62"/>
    <mergeCell ref="P52:Q52"/>
    <mergeCell ref="G53:H53"/>
  </mergeCells>
  <printOptions horizontalCentered="1" verticalCentered="1"/>
  <pageMargins left="0" right="0" top="0" bottom="0" header="0" footer="0"/>
  <pageSetup fitToHeight="1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76"/>
  <sheetViews>
    <sheetView zoomScale="130" zoomScaleNormal="130" zoomScalePageLayoutView="0" workbookViewId="0" topLeftCell="A40">
      <selection activeCell="H57" sqref="H57"/>
    </sheetView>
  </sheetViews>
  <sheetFormatPr defaultColWidth="9.140625" defaultRowHeight="12.75"/>
  <cols>
    <col min="1" max="1" width="3.421875" style="0" customWidth="1"/>
    <col min="2" max="2" width="5.57421875" style="0" customWidth="1"/>
    <col min="3" max="3" width="5.00390625" style="0" customWidth="1"/>
    <col min="4" max="4" width="5.57421875" style="0" customWidth="1"/>
    <col min="5" max="5" width="5.140625" style="0" customWidth="1"/>
    <col min="6" max="6" width="5.7109375" style="0" customWidth="1"/>
    <col min="7" max="7" width="5.57421875" style="0" customWidth="1"/>
    <col min="8" max="8" width="4.28125" style="0" customWidth="1"/>
    <col min="9" max="9" width="7.00390625" style="0" customWidth="1"/>
    <col min="10" max="10" width="5.57421875" style="0" customWidth="1"/>
    <col min="11" max="12" width="6.7109375" style="0" customWidth="1"/>
    <col min="13" max="13" width="6.421875" style="0" customWidth="1"/>
    <col min="14" max="14" width="7.28125" style="0" customWidth="1"/>
    <col min="15" max="15" width="8.8515625" style="0" customWidth="1"/>
    <col min="16" max="17" width="4.7109375" style="0" customWidth="1"/>
    <col min="18" max="18" width="4.57421875" style="0" customWidth="1"/>
    <col min="19" max="19" width="5.00390625" style="0" customWidth="1"/>
    <col min="20" max="20" width="4.57421875" style="0" customWidth="1"/>
    <col min="21" max="21" width="5.00390625" style="0" customWidth="1"/>
    <col min="22" max="22" width="6.8515625" style="0" customWidth="1"/>
    <col min="23" max="24" width="6.140625" style="0" customWidth="1"/>
    <col min="25" max="25" width="6.421875" style="0" customWidth="1"/>
    <col min="26" max="26" width="30.28125" style="0" customWidth="1"/>
    <col min="27" max="27" width="0.2890625" style="0" customWidth="1"/>
  </cols>
  <sheetData>
    <row r="2" spans="1:26" ht="12.75" customHeight="1">
      <c r="A2" s="246" t="s">
        <v>69</v>
      </c>
      <c r="B2" s="246"/>
      <c r="C2" s="246"/>
      <c r="D2" s="246"/>
      <c r="E2" s="246"/>
      <c r="F2" s="246"/>
      <c r="G2" s="1"/>
      <c r="H2" s="16"/>
      <c r="T2" s="246" t="s">
        <v>71</v>
      </c>
      <c r="U2" s="246"/>
      <c r="V2" s="246"/>
      <c r="W2" s="246"/>
      <c r="X2" s="246"/>
      <c r="Y2" s="1"/>
      <c r="Z2" s="16"/>
    </row>
    <row r="3" spans="1:26" ht="12.75" customHeight="1">
      <c r="A3" s="246" t="s">
        <v>53</v>
      </c>
      <c r="B3" s="246"/>
      <c r="C3" s="246"/>
      <c r="D3" s="246"/>
      <c r="E3" s="246"/>
      <c r="F3" s="246"/>
      <c r="G3" s="1"/>
      <c r="H3" s="16"/>
      <c r="T3" s="246" t="s">
        <v>179</v>
      </c>
      <c r="U3" s="246"/>
      <c r="V3" s="246"/>
      <c r="W3" s="246"/>
      <c r="X3" s="246"/>
      <c r="Y3" s="1"/>
      <c r="Z3" s="16"/>
    </row>
    <row r="4" spans="1:26" ht="12.75" customHeight="1">
      <c r="A4" s="246" t="s">
        <v>86</v>
      </c>
      <c r="B4" s="246"/>
      <c r="C4" s="246"/>
      <c r="D4" s="246"/>
      <c r="E4" s="246"/>
      <c r="F4" s="246"/>
      <c r="G4" s="1"/>
      <c r="H4" s="16"/>
      <c r="T4" s="246" t="s">
        <v>73</v>
      </c>
      <c r="U4" s="246"/>
      <c r="V4" s="246"/>
      <c r="W4" s="246"/>
      <c r="X4" s="246"/>
      <c r="Y4" s="1"/>
      <c r="Z4" s="16"/>
    </row>
    <row r="5" spans="1:26" ht="12.75" customHeight="1">
      <c r="A5" s="246" t="s">
        <v>54</v>
      </c>
      <c r="B5" s="246"/>
      <c r="C5" s="246"/>
      <c r="D5" s="246"/>
      <c r="E5" s="246"/>
      <c r="F5" s="246"/>
      <c r="G5" s="1"/>
      <c r="H5" s="16"/>
      <c r="K5" s="237" t="s">
        <v>396</v>
      </c>
      <c r="L5" s="259"/>
      <c r="M5" s="248"/>
      <c r="N5" s="248"/>
      <c r="O5" s="20"/>
      <c r="P5" s="20"/>
      <c r="T5" s="246"/>
      <c r="U5" s="246" t="s">
        <v>297</v>
      </c>
      <c r="V5" s="246" t="s">
        <v>173</v>
      </c>
      <c r="W5" s="246"/>
      <c r="X5" s="246"/>
      <c r="Y5" s="1"/>
      <c r="Z5" s="16"/>
    </row>
    <row r="6" spans="1:25" ht="12.75" customHeight="1">
      <c r="A6" s="246" t="s">
        <v>55</v>
      </c>
      <c r="B6" s="246"/>
      <c r="C6" s="246"/>
      <c r="D6" s="246"/>
      <c r="E6" s="246"/>
      <c r="F6" s="246"/>
      <c r="G6" s="1"/>
      <c r="H6" s="16"/>
      <c r="R6" t="s">
        <v>151</v>
      </c>
      <c r="T6" s="250" t="s">
        <v>248</v>
      </c>
      <c r="U6" s="246"/>
      <c r="V6" s="246"/>
      <c r="W6" s="246"/>
      <c r="X6" s="246"/>
      <c r="Y6" s="1"/>
    </row>
    <row r="7" spans="11:23" ht="12.75" customHeight="1">
      <c r="K7" s="246" t="s">
        <v>59</v>
      </c>
      <c r="L7" s="246"/>
      <c r="M7" s="246"/>
      <c r="N7" s="246"/>
      <c r="O7" s="246"/>
      <c r="P7" s="1"/>
      <c r="Q7" s="1"/>
      <c r="R7" s="1"/>
      <c r="W7" s="22"/>
    </row>
    <row r="8" ht="12.75" customHeight="1"/>
    <row r="9" spans="11:19" ht="12.75" customHeight="1">
      <c r="K9" s="20" t="s">
        <v>58</v>
      </c>
      <c r="L9" s="20"/>
      <c r="M9" s="20"/>
      <c r="N9" s="20"/>
      <c r="O9" s="20"/>
      <c r="P9" s="20"/>
      <c r="Q9" s="21"/>
      <c r="R9" s="21"/>
      <c r="S9" s="21"/>
    </row>
    <row r="10" spans="1:27" ht="14.25" customHeight="1">
      <c r="A10" s="280"/>
      <c r="B10" s="281"/>
      <c r="C10" s="230" t="s">
        <v>50</v>
      </c>
      <c r="D10" s="230"/>
      <c r="E10" s="230"/>
      <c r="F10" s="282"/>
      <c r="G10" s="282"/>
      <c r="H10" s="282"/>
      <c r="I10" s="230" t="s">
        <v>52</v>
      </c>
      <c r="J10" s="230"/>
      <c r="K10" s="230"/>
      <c r="L10" s="282"/>
      <c r="M10" s="282"/>
      <c r="N10" s="282"/>
      <c r="O10" s="282"/>
      <c r="P10" s="282"/>
      <c r="Q10" s="230" t="s">
        <v>51</v>
      </c>
      <c r="R10" s="230"/>
      <c r="S10" s="230"/>
      <c r="T10" s="282"/>
      <c r="U10" s="281"/>
      <c r="V10" s="281"/>
      <c r="W10" s="281"/>
      <c r="X10" s="281"/>
      <c r="Y10" s="281"/>
      <c r="Z10" s="261"/>
      <c r="AA10" s="7"/>
    </row>
    <row r="11" spans="1:27" ht="14.25" customHeight="1">
      <c r="A11" s="228" t="s">
        <v>9</v>
      </c>
      <c r="B11" s="234" t="s">
        <v>20</v>
      </c>
      <c r="C11" s="234" t="s">
        <v>20</v>
      </c>
      <c r="D11" s="234" t="s">
        <v>17</v>
      </c>
      <c r="E11" s="234" t="s">
        <v>3</v>
      </c>
      <c r="F11" s="234" t="s">
        <v>5</v>
      </c>
      <c r="G11" s="234" t="s">
        <v>8</v>
      </c>
      <c r="H11" s="234" t="s">
        <v>10</v>
      </c>
      <c r="I11" s="234" t="s">
        <v>11</v>
      </c>
      <c r="J11" s="234" t="s">
        <v>13</v>
      </c>
      <c r="K11" s="234" t="s">
        <v>13</v>
      </c>
      <c r="L11" s="234" t="s">
        <v>0</v>
      </c>
      <c r="M11" s="234" t="s">
        <v>1</v>
      </c>
      <c r="N11" s="234" t="s">
        <v>0</v>
      </c>
      <c r="O11" s="234" t="s">
        <v>1</v>
      </c>
      <c r="P11" s="234"/>
      <c r="Q11" s="234"/>
      <c r="R11" s="234" t="s">
        <v>0</v>
      </c>
      <c r="S11" s="234" t="s">
        <v>40</v>
      </c>
      <c r="T11" s="234" t="s">
        <v>2</v>
      </c>
      <c r="U11" s="234" t="s">
        <v>41</v>
      </c>
      <c r="V11" s="234" t="s">
        <v>42</v>
      </c>
      <c r="W11" s="234" t="s">
        <v>42</v>
      </c>
      <c r="X11" s="234" t="s">
        <v>46</v>
      </c>
      <c r="Y11" s="234" t="s">
        <v>99</v>
      </c>
      <c r="Z11" s="283" t="s">
        <v>70</v>
      </c>
      <c r="AA11" s="11"/>
    </row>
    <row r="12" spans="1:27" ht="14.25" customHeight="1">
      <c r="A12" s="229" t="s">
        <v>17</v>
      </c>
      <c r="B12" s="234" t="s">
        <v>17</v>
      </c>
      <c r="C12" s="234" t="s">
        <v>22</v>
      </c>
      <c r="D12" s="234" t="s">
        <v>56</v>
      </c>
      <c r="E12" s="234" t="s">
        <v>25</v>
      </c>
      <c r="F12" s="234" t="s">
        <v>6</v>
      </c>
      <c r="G12" s="234" t="s">
        <v>9</v>
      </c>
      <c r="H12" s="234" t="s">
        <v>9</v>
      </c>
      <c r="I12" s="234" t="s">
        <v>12</v>
      </c>
      <c r="J12" s="234" t="s">
        <v>14</v>
      </c>
      <c r="K12" s="234" t="s">
        <v>15</v>
      </c>
      <c r="L12" s="234" t="s">
        <v>29</v>
      </c>
      <c r="M12" s="234" t="s">
        <v>29</v>
      </c>
      <c r="N12" s="234" t="s">
        <v>33</v>
      </c>
      <c r="O12" s="234" t="s">
        <v>33</v>
      </c>
      <c r="P12" s="234" t="s">
        <v>5</v>
      </c>
      <c r="Q12" s="234" t="s">
        <v>5</v>
      </c>
      <c r="R12" s="234" t="s">
        <v>38</v>
      </c>
      <c r="S12" s="234"/>
      <c r="T12" s="234" t="s">
        <v>38</v>
      </c>
      <c r="U12" s="234" t="s">
        <v>40</v>
      </c>
      <c r="V12" s="234" t="s">
        <v>43</v>
      </c>
      <c r="W12" s="234" t="s">
        <v>43</v>
      </c>
      <c r="X12" s="234" t="s">
        <v>47</v>
      </c>
      <c r="Y12" s="234" t="s">
        <v>100</v>
      </c>
      <c r="Z12" s="229"/>
      <c r="AA12" s="11"/>
    </row>
    <row r="13" spans="1:27" ht="14.25" customHeight="1">
      <c r="A13" s="229" t="s">
        <v>18</v>
      </c>
      <c r="B13" s="234" t="s">
        <v>21</v>
      </c>
      <c r="C13" s="234" t="s">
        <v>23</v>
      </c>
      <c r="D13" s="234" t="s">
        <v>57</v>
      </c>
      <c r="E13" s="234" t="s">
        <v>4</v>
      </c>
      <c r="F13" s="234" t="s">
        <v>7</v>
      </c>
      <c r="G13" s="234" t="s">
        <v>9</v>
      </c>
      <c r="H13" s="234" t="s">
        <v>9</v>
      </c>
      <c r="I13" s="234" t="s">
        <v>26</v>
      </c>
      <c r="J13" s="234" t="s">
        <v>15</v>
      </c>
      <c r="K13" s="234" t="s">
        <v>27</v>
      </c>
      <c r="L13" s="234" t="s">
        <v>30</v>
      </c>
      <c r="M13" s="234" t="s">
        <v>30</v>
      </c>
      <c r="N13" s="234" t="s">
        <v>34</v>
      </c>
      <c r="O13" s="234" t="s">
        <v>34</v>
      </c>
      <c r="P13" s="234" t="s">
        <v>36</v>
      </c>
      <c r="Q13" s="234" t="s">
        <v>37</v>
      </c>
      <c r="R13" s="234" t="s">
        <v>39</v>
      </c>
      <c r="S13" s="234"/>
      <c r="T13" s="234" t="s">
        <v>39</v>
      </c>
      <c r="U13" s="237"/>
      <c r="V13" s="234" t="s">
        <v>44</v>
      </c>
      <c r="W13" s="234" t="s">
        <v>45</v>
      </c>
      <c r="X13" s="234" t="s">
        <v>48</v>
      </c>
      <c r="Y13" s="234" t="s">
        <v>0</v>
      </c>
      <c r="Z13" s="229"/>
      <c r="AA13" s="11"/>
    </row>
    <row r="14" spans="1:27" ht="14.25" customHeight="1">
      <c r="A14" s="229" t="s">
        <v>19</v>
      </c>
      <c r="B14" s="234" t="s">
        <v>24</v>
      </c>
      <c r="C14" s="234" t="s">
        <v>24</v>
      </c>
      <c r="D14" s="234"/>
      <c r="E14" s="234"/>
      <c r="F14" s="234" t="s">
        <v>24</v>
      </c>
      <c r="G14" s="234"/>
      <c r="H14" s="234"/>
      <c r="I14" s="234"/>
      <c r="J14" s="234" t="s">
        <v>16</v>
      </c>
      <c r="K14" s="234" t="s">
        <v>28</v>
      </c>
      <c r="L14" s="234" t="s">
        <v>31</v>
      </c>
      <c r="M14" s="234" t="s">
        <v>31</v>
      </c>
      <c r="N14" s="234" t="s">
        <v>35</v>
      </c>
      <c r="O14" s="234" t="s">
        <v>35</v>
      </c>
      <c r="P14" s="234"/>
      <c r="Q14" s="234"/>
      <c r="R14" s="234"/>
      <c r="S14" s="234"/>
      <c r="T14" s="237"/>
      <c r="U14" s="234"/>
      <c r="V14" s="234" t="s">
        <v>32</v>
      </c>
      <c r="W14" s="234" t="s">
        <v>32</v>
      </c>
      <c r="X14" s="234" t="s">
        <v>49</v>
      </c>
      <c r="Y14" s="234" t="s">
        <v>101</v>
      </c>
      <c r="Z14" s="229"/>
      <c r="AA14" s="11"/>
    </row>
    <row r="15" spans="1:27" ht="14.25" customHeight="1">
      <c r="A15" s="238"/>
      <c r="B15" s="239"/>
      <c r="C15" s="239"/>
      <c r="D15" s="239"/>
      <c r="E15" s="239"/>
      <c r="F15" s="239"/>
      <c r="G15" s="239"/>
      <c r="H15" s="239"/>
      <c r="I15" s="239"/>
      <c r="J15" s="239"/>
      <c r="K15" s="239" t="s">
        <v>16</v>
      </c>
      <c r="L15" s="239" t="s">
        <v>32</v>
      </c>
      <c r="M15" s="239" t="s">
        <v>32</v>
      </c>
      <c r="N15" s="239"/>
      <c r="O15" s="240"/>
      <c r="P15" s="239"/>
      <c r="Q15" s="239"/>
      <c r="R15" s="239"/>
      <c r="S15" s="239"/>
      <c r="T15" s="240"/>
      <c r="U15" s="239"/>
      <c r="V15" s="239"/>
      <c r="W15" s="239"/>
      <c r="X15" s="239" t="s">
        <v>24</v>
      </c>
      <c r="Y15" s="239"/>
      <c r="Z15" s="238"/>
      <c r="AA15" s="13"/>
    </row>
    <row r="16" spans="1:27" ht="14.25" customHeight="1">
      <c r="A16" s="188">
        <v>1</v>
      </c>
      <c r="B16" s="189">
        <v>40</v>
      </c>
      <c r="C16" s="189">
        <v>26</v>
      </c>
      <c r="D16" s="190">
        <v>33</v>
      </c>
      <c r="E16" s="189">
        <v>8</v>
      </c>
      <c r="F16" s="189">
        <v>26</v>
      </c>
      <c r="G16" s="190">
        <v>32</v>
      </c>
      <c r="H16" s="190">
        <v>0</v>
      </c>
      <c r="I16" s="190">
        <v>0</v>
      </c>
      <c r="J16" s="189">
        <v>0</v>
      </c>
      <c r="K16" s="189">
        <v>7.5</v>
      </c>
      <c r="L16" s="189">
        <v>68</v>
      </c>
      <c r="M16" s="189">
        <v>44</v>
      </c>
      <c r="N16" s="189">
        <v>3012</v>
      </c>
      <c r="O16" s="189">
        <v>2991</v>
      </c>
      <c r="P16" s="189"/>
      <c r="Q16" s="189"/>
      <c r="R16" s="189"/>
      <c r="S16" s="189"/>
      <c r="T16" s="191"/>
      <c r="U16" s="192"/>
      <c r="V16" s="189">
        <v>9</v>
      </c>
      <c r="W16" s="189">
        <v>0</v>
      </c>
      <c r="X16" s="191">
        <v>33.3</v>
      </c>
      <c r="Y16" s="192"/>
      <c r="Z16" s="262"/>
      <c r="AA16" s="3"/>
    </row>
    <row r="17" spans="1:27" ht="14.25" customHeight="1">
      <c r="A17" s="188">
        <v>2</v>
      </c>
      <c r="B17" s="194">
        <v>36</v>
      </c>
      <c r="C17" s="189">
        <v>20</v>
      </c>
      <c r="D17" s="190">
        <v>28</v>
      </c>
      <c r="E17" s="189">
        <v>4</v>
      </c>
      <c r="F17" s="189">
        <v>20</v>
      </c>
      <c r="G17" s="190">
        <v>37</v>
      </c>
      <c r="H17" s="190">
        <v>0</v>
      </c>
      <c r="I17" s="192">
        <v>0.01</v>
      </c>
      <c r="J17" s="189">
        <v>0.1</v>
      </c>
      <c r="K17" s="189">
        <v>7.5</v>
      </c>
      <c r="L17" s="189">
        <v>70</v>
      </c>
      <c r="M17" s="189">
        <v>50</v>
      </c>
      <c r="N17" s="189">
        <v>3025</v>
      </c>
      <c r="O17" s="189">
        <v>3007</v>
      </c>
      <c r="P17" s="189"/>
      <c r="Q17" s="189"/>
      <c r="R17" s="189"/>
      <c r="S17" s="189"/>
      <c r="T17" s="191"/>
      <c r="U17" s="192"/>
      <c r="V17" s="189">
        <v>10</v>
      </c>
      <c r="W17" s="189">
        <v>1</v>
      </c>
      <c r="X17" s="191">
        <v>33.6</v>
      </c>
      <c r="Y17" s="192"/>
      <c r="Z17" s="263"/>
      <c r="AA17" s="3"/>
    </row>
    <row r="18" spans="1:27" ht="14.25" customHeight="1">
      <c r="A18" s="188">
        <v>3</v>
      </c>
      <c r="B18" s="189">
        <v>30</v>
      </c>
      <c r="C18" s="189">
        <v>13</v>
      </c>
      <c r="D18" s="190">
        <v>22</v>
      </c>
      <c r="E18" s="189">
        <v>-3</v>
      </c>
      <c r="F18" s="189">
        <v>17</v>
      </c>
      <c r="G18" s="190">
        <v>42</v>
      </c>
      <c r="H18" s="190">
        <v>0</v>
      </c>
      <c r="I18" s="189">
        <v>0</v>
      </c>
      <c r="J18" s="189">
        <v>0</v>
      </c>
      <c r="K18" s="191">
        <v>7</v>
      </c>
      <c r="L18" s="189">
        <v>53</v>
      </c>
      <c r="M18" s="189">
        <v>33</v>
      </c>
      <c r="N18" s="189">
        <v>3053</v>
      </c>
      <c r="O18" s="189">
        <v>3036</v>
      </c>
      <c r="P18" s="189"/>
      <c r="Q18" s="189"/>
      <c r="R18" s="189"/>
      <c r="S18" s="189"/>
      <c r="T18" s="191"/>
      <c r="U18" s="192"/>
      <c r="V18" s="189">
        <v>7</v>
      </c>
      <c r="W18" s="197">
        <v>10</v>
      </c>
      <c r="X18" s="191">
        <v>32</v>
      </c>
      <c r="Y18" s="192"/>
      <c r="Z18" s="263"/>
      <c r="AA18" s="3"/>
    </row>
    <row r="19" spans="1:27" ht="14.25" customHeight="1">
      <c r="A19" s="188">
        <v>4</v>
      </c>
      <c r="B19" s="197">
        <v>35</v>
      </c>
      <c r="C19" s="189">
        <v>17</v>
      </c>
      <c r="D19" s="190">
        <v>26</v>
      </c>
      <c r="E19" s="189">
        <v>0</v>
      </c>
      <c r="F19" s="189">
        <v>31</v>
      </c>
      <c r="G19" s="190">
        <v>39</v>
      </c>
      <c r="H19" s="190">
        <v>0</v>
      </c>
      <c r="I19" s="189" t="s">
        <v>18</v>
      </c>
      <c r="J19" s="189">
        <v>0</v>
      </c>
      <c r="K19" s="191">
        <v>7</v>
      </c>
      <c r="L19" s="189">
        <v>66</v>
      </c>
      <c r="M19" s="189">
        <v>41</v>
      </c>
      <c r="N19" s="189">
        <v>3042</v>
      </c>
      <c r="O19" s="189">
        <v>2995</v>
      </c>
      <c r="P19" s="189"/>
      <c r="Q19" s="189"/>
      <c r="R19" s="189"/>
      <c r="S19" s="189"/>
      <c r="T19" s="191"/>
      <c r="U19" s="198"/>
      <c r="V19" s="189">
        <v>10</v>
      </c>
      <c r="W19" s="189">
        <v>8</v>
      </c>
      <c r="X19" s="191">
        <v>31.1</v>
      </c>
      <c r="Y19" s="192"/>
      <c r="Z19" s="263" t="s">
        <v>397</v>
      </c>
      <c r="AA19" s="3"/>
    </row>
    <row r="20" spans="1:27" ht="14.25" customHeight="1">
      <c r="A20" s="188">
        <v>5</v>
      </c>
      <c r="B20" s="194">
        <v>34</v>
      </c>
      <c r="C20" s="189">
        <v>31</v>
      </c>
      <c r="D20" s="190">
        <v>33</v>
      </c>
      <c r="E20" s="189">
        <v>7</v>
      </c>
      <c r="F20" s="189">
        <v>31</v>
      </c>
      <c r="G20" s="190">
        <v>32</v>
      </c>
      <c r="H20" s="190">
        <v>0</v>
      </c>
      <c r="I20" s="189">
        <v>0.97</v>
      </c>
      <c r="J20" s="189" t="s">
        <v>18</v>
      </c>
      <c r="K20" s="189">
        <v>6.5</v>
      </c>
      <c r="L20" s="189">
        <v>79</v>
      </c>
      <c r="M20" s="189">
        <v>67</v>
      </c>
      <c r="N20" s="189">
        <v>2995</v>
      </c>
      <c r="O20" s="189">
        <v>2957</v>
      </c>
      <c r="P20" s="189"/>
      <c r="Q20" s="189"/>
      <c r="R20" s="189"/>
      <c r="S20" s="189"/>
      <c r="T20" s="191"/>
      <c r="U20" s="192"/>
      <c r="V20" s="189">
        <v>10</v>
      </c>
      <c r="W20" s="189">
        <v>10</v>
      </c>
      <c r="X20" s="199" t="s">
        <v>356</v>
      </c>
      <c r="Y20" s="200"/>
      <c r="Z20" s="263" t="s">
        <v>398</v>
      </c>
      <c r="AA20" s="3"/>
    </row>
    <row r="21" spans="1:27" ht="14.25" customHeight="1">
      <c r="A21" s="188">
        <v>6</v>
      </c>
      <c r="B21" s="264">
        <v>34</v>
      </c>
      <c r="C21" s="189">
        <v>22</v>
      </c>
      <c r="D21" s="190">
        <v>28</v>
      </c>
      <c r="E21" s="189">
        <v>2</v>
      </c>
      <c r="F21" s="189">
        <v>22</v>
      </c>
      <c r="G21" s="190">
        <v>37</v>
      </c>
      <c r="H21" s="190">
        <v>0</v>
      </c>
      <c r="I21" s="427">
        <v>0.38</v>
      </c>
      <c r="J21" s="189">
        <v>3.8</v>
      </c>
      <c r="K21" s="191">
        <v>10</v>
      </c>
      <c r="L21" s="189">
        <v>79</v>
      </c>
      <c r="M21" s="189">
        <v>64</v>
      </c>
      <c r="N21" s="189">
        <v>3012</v>
      </c>
      <c r="O21" s="264">
        <v>2961</v>
      </c>
      <c r="P21" s="189"/>
      <c r="Q21" s="189"/>
      <c r="R21" s="189"/>
      <c r="S21" s="189"/>
      <c r="T21" s="191"/>
      <c r="U21" s="192"/>
      <c r="V21" s="189">
        <v>10</v>
      </c>
      <c r="W21" s="189">
        <v>4</v>
      </c>
      <c r="X21" s="191" t="s">
        <v>356</v>
      </c>
      <c r="Y21" s="192"/>
      <c r="Z21" s="263"/>
      <c r="AA21" s="3"/>
    </row>
    <row r="22" spans="1:27" ht="14.25" customHeight="1">
      <c r="A22" s="188">
        <v>7</v>
      </c>
      <c r="B22" s="189">
        <v>37</v>
      </c>
      <c r="C22" s="189">
        <v>16</v>
      </c>
      <c r="D22" s="190">
        <v>27</v>
      </c>
      <c r="E22" s="189">
        <v>2</v>
      </c>
      <c r="F22" s="189">
        <v>20</v>
      </c>
      <c r="G22" s="190">
        <v>38</v>
      </c>
      <c r="H22" s="190">
        <v>0</v>
      </c>
      <c r="I22" s="189">
        <v>0</v>
      </c>
      <c r="J22" s="189">
        <v>0</v>
      </c>
      <c r="K22" s="191">
        <v>9.5</v>
      </c>
      <c r="L22" s="189">
        <v>70</v>
      </c>
      <c r="M22" s="189">
        <v>44</v>
      </c>
      <c r="N22" s="189">
        <v>3016</v>
      </c>
      <c r="O22" s="189">
        <v>3008</v>
      </c>
      <c r="P22" s="189"/>
      <c r="Q22" s="189"/>
      <c r="R22" s="264"/>
      <c r="S22" s="264"/>
      <c r="T22" s="191"/>
      <c r="U22" s="201"/>
      <c r="V22" s="189">
        <v>0</v>
      </c>
      <c r="W22" s="189">
        <v>0</v>
      </c>
      <c r="X22" s="191">
        <v>33.3</v>
      </c>
      <c r="Y22" s="192"/>
      <c r="Z22" s="263"/>
      <c r="AA22" s="3"/>
    </row>
    <row r="23" spans="1:27" ht="14.25" customHeight="1">
      <c r="A23" s="188">
        <v>8</v>
      </c>
      <c r="B23" s="189">
        <v>39</v>
      </c>
      <c r="C23" s="189">
        <v>20</v>
      </c>
      <c r="D23" s="190">
        <v>30</v>
      </c>
      <c r="E23" s="189">
        <v>5</v>
      </c>
      <c r="F23" s="189">
        <v>24</v>
      </c>
      <c r="G23" s="190">
        <v>35</v>
      </c>
      <c r="H23" s="190">
        <v>0</v>
      </c>
      <c r="I23" s="189" t="s">
        <v>18</v>
      </c>
      <c r="J23" s="189" t="s">
        <v>18</v>
      </c>
      <c r="K23" s="190">
        <v>9.3</v>
      </c>
      <c r="L23" s="189">
        <v>71</v>
      </c>
      <c r="M23" s="189">
        <v>51</v>
      </c>
      <c r="N23" s="189">
        <v>3012</v>
      </c>
      <c r="O23" s="189">
        <v>2991</v>
      </c>
      <c r="P23" s="189"/>
      <c r="Q23" s="189"/>
      <c r="R23" s="189"/>
      <c r="S23" s="189"/>
      <c r="T23" s="191"/>
      <c r="U23" s="192"/>
      <c r="V23" s="189">
        <v>1</v>
      </c>
      <c r="W23" s="189">
        <v>10</v>
      </c>
      <c r="X23" s="191">
        <v>32.7</v>
      </c>
      <c r="Y23" s="192"/>
      <c r="Z23" s="263"/>
      <c r="AA23" s="3"/>
    </row>
    <row r="24" spans="1:27" ht="14.25" customHeight="1">
      <c r="A24" s="188">
        <v>9</v>
      </c>
      <c r="B24" s="189">
        <v>24</v>
      </c>
      <c r="C24" s="189">
        <v>7</v>
      </c>
      <c r="D24" s="190">
        <v>16</v>
      </c>
      <c r="E24" s="189">
        <v>-10</v>
      </c>
      <c r="F24" s="189">
        <v>7</v>
      </c>
      <c r="G24" s="190">
        <v>49</v>
      </c>
      <c r="H24" s="190">
        <v>0</v>
      </c>
      <c r="I24" s="189" t="s">
        <v>18</v>
      </c>
      <c r="J24" s="190" t="s">
        <v>18</v>
      </c>
      <c r="K24" s="189">
        <v>9.2</v>
      </c>
      <c r="L24" s="189">
        <v>67</v>
      </c>
      <c r="M24" s="189">
        <v>41</v>
      </c>
      <c r="N24" s="189">
        <v>3028</v>
      </c>
      <c r="O24" s="189">
        <v>3000</v>
      </c>
      <c r="P24" s="189"/>
      <c r="Q24" s="189"/>
      <c r="R24" s="189"/>
      <c r="S24" s="189"/>
      <c r="T24" s="191"/>
      <c r="U24" s="192"/>
      <c r="V24" s="189">
        <v>9</v>
      </c>
      <c r="W24" s="195">
        <v>0</v>
      </c>
      <c r="X24" s="191">
        <v>31.3</v>
      </c>
      <c r="Y24" s="192"/>
      <c r="Z24" s="263"/>
      <c r="AA24" s="3"/>
    </row>
    <row r="25" spans="1:27" ht="14.25" customHeight="1">
      <c r="A25" s="188">
        <v>10</v>
      </c>
      <c r="B25" s="189">
        <v>25</v>
      </c>
      <c r="C25" s="264">
        <v>3</v>
      </c>
      <c r="D25" s="190">
        <v>14</v>
      </c>
      <c r="E25" s="189">
        <v>-14</v>
      </c>
      <c r="F25" s="189">
        <v>19</v>
      </c>
      <c r="G25" s="190">
        <v>51</v>
      </c>
      <c r="H25" s="190">
        <v>0</v>
      </c>
      <c r="I25" s="247" t="s">
        <v>18</v>
      </c>
      <c r="J25" s="189" t="s">
        <v>18</v>
      </c>
      <c r="K25" s="189">
        <v>9.2</v>
      </c>
      <c r="L25" s="189">
        <v>70</v>
      </c>
      <c r="M25" s="189">
        <v>46</v>
      </c>
      <c r="N25" s="264">
        <v>3029</v>
      </c>
      <c r="O25" s="189">
        <v>2999</v>
      </c>
      <c r="P25" s="189"/>
      <c r="Q25" s="189"/>
      <c r="R25" s="189"/>
      <c r="S25" s="189"/>
      <c r="T25" s="191"/>
      <c r="U25" s="192"/>
      <c r="V25" s="189">
        <v>1</v>
      </c>
      <c r="W25" s="189">
        <v>2</v>
      </c>
      <c r="X25" s="191">
        <v>30.2</v>
      </c>
      <c r="Y25" s="192"/>
      <c r="Z25" s="263"/>
      <c r="AA25" s="3"/>
    </row>
    <row r="26" spans="1:27" ht="14.25" customHeight="1">
      <c r="A26" s="188">
        <v>11</v>
      </c>
      <c r="B26" s="189">
        <v>21</v>
      </c>
      <c r="C26" s="189">
        <v>1</v>
      </c>
      <c r="D26" s="190">
        <v>11</v>
      </c>
      <c r="E26" s="189">
        <v>-19</v>
      </c>
      <c r="F26" s="189">
        <v>1</v>
      </c>
      <c r="G26" s="190">
        <v>54</v>
      </c>
      <c r="H26" s="190">
        <v>0</v>
      </c>
      <c r="I26" s="189">
        <v>0</v>
      </c>
      <c r="J26" s="189">
        <v>0</v>
      </c>
      <c r="K26" s="189">
        <v>9.1</v>
      </c>
      <c r="L26" s="189">
        <v>59</v>
      </c>
      <c r="M26" s="189">
        <v>46</v>
      </c>
      <c r="N26" s="189">
        <v>3028</v>
      </c>
      <c r="O26" s="189">
        <v>2993</v>
      </c>
      <c r="P26" s="189"/>
      <c r="Q26" s="189"/>
      <c r="R26" s="189"/>
      <c r="S26" s="189"/>
      <c r="T26" s="191"/>
      <c r="U26" s="192"/>
      <c r="V26" s="189">
        <v>1</v>
      </c>
      <c r="W26" s="189">
        <v>0</v>
      </c>
      <c r="X26" s="191">
        <v>27.3</v>
      </c>
      <c r="Y26" s="192"/>
      <c r="Z26" s="263"/>
      <c r="AA26" s="3"/>
    </row>
    <row r="27" spans="1:27" ht="14.25" customHeight="1">
      <c r="A27" s="188">
        <v>12</v>
      </c>
      <c r="B27" s="189">
        <v>28</v>
      </c>
      <c r="C27" s="189">
        <v>-3</v>
      </c>
      <c r="D27" s="190">
        <v>13</v>
      </c>
      <c r="E27" s="189">
        <v>-17</v>
      </c>
      <c r="F27" s="189">
        <v>28</v>
      </c>
      <c r="G27" s="190">
        <v>52</v>
      </c>
      <c r="H27" s="190">
        <v>0</v>
      </c>
      <c r="I27" s="189">
        <v>0</v>
      </c>
      <c r="J27" s="189">
        <v>0</v>
      </c>
      <c r="K27" s="429">
        <v>9</v>
      </c>
      <c r="L27" s="189">
        <v>66</v>
      </c>
      <c r="M27" s="189">
        <v>41</v>
      </c>
      <c r="N27" s="189">
        <v>3029</v>
      </c>
      <c r="O27" s="189">
        <v>2974</v>
      </c>
      <c r="P27" s="189"/>
      <c r="Q27" s="189"/>
      <c r="R27" s="189"/>
      <c r="S27" s="189"/>
      <c r="T27" s="191"/>
      <c r="U27" s="192"/>
      <c r="V27" s="189">
        <v>0</v>
      </c>
      <c r="W27" s="189">
        <v>10</v>
      </c>
      <c r="X27" s="191">
        <v>25.3</v>
      </c>
      <c r="Y27" s="192"/>
      <c r="Z27" s="263"/>
      <c r="AA27" s="3"/>
    </row>
    <row r="28" spans="1:27" ht="14.25" customHeight="1">
      <c r="A28" s="188">
        <v>13</v>
      </c>
      <c r="B28" s="189">
        <v>48</v>
      </c>
      <c r="C28" s="189">
        <v>21</v>
      </c>
      <c r="D28" s="190">
        <v>35</v>
      </c>
      <c r="E28" s="189">
        <v>4</v>
      </c>
      <c r="F28" s="189">
        <v>35</v>
      </c>
      <c r="G28" s="190">
        <v>30</v>
      </c>
      <c r="H28" s="190">
        <v>0</v>
      </c>
      <c r="I28" s="189">
        <v>0</v>
      </c>
      <c r="J28" s="189">
        <v>0</v>
      </c>
      <c r="K28" s="189">
        <v>8.8</v>
      </c>
      <c r="L28" s="189">
        <v>68</v>
      </c>
      <c r="M28" s="189">
        <v>35</v>
      </c>
      <c r="N28" s="189">
        <v>3005</v>
      </c>
      <c r="O28" s="189">
        <v>2969</v>
      </c>
      <c r="P28" s="189"/>
      <c r="Q28" s="189"/>
      <c r="R28" s="189"/>
      <c r="S28" s="189"/>
      <c r="T28" s="191"/>
      <c r="U28" s="192"/>
      <c r="V28" s="189">
        <v>0</v>
      </c>
      <c r="W28" s="189">
        <v>10</v>
      </c>
      <c r="X28" s="191">
        <v>28.2</v>
      </c>
      <c r="Y28" s="192"/>
      <c r="Z28" s="263"/>
      <c r="AA28" s="3"/>
    </row>
    <row r="29" spans="1:27" ht="14.25" customHeight="1">
      <c r="A29" s="188">
        <v>14</v>
      </c>
      <c r="B29" s="189">
        <v>41</v>
      </c>
      <c r="C29" s="189">
        <v>28</v>
      </c>
      <c r="D29" s="190">
        <v>35</v>
      </c>
      <c r="E29" s="189">
        <v>2</v>
      </c>
      <c r="F29" s="189">
        <v>28</v>
      </c>
      <c r="G29" s="190">
        <v>39</v>
      </c>
      <c r="H29" s="190">
        <v>0</v>
      </c>
      <c r="I29" s="189">
        <v>0.11</v>
      </c>
      <c r="J29" s="191">
        <v>1</v>
      </c>
      <c r="K29" s="189">
        <v>8.2</v>
      </c>
      <c r="L29" s="189">
        <v>73</v>
      </c>
      <c r="M29" s="189">
        <v>59</v>
      </c>
      <c r="N29" s="189">
        <v>3027</v>
      </c>
      <c r="O29" s="189">
        <v>3002</v>
      </c>
      <c r="P29" s="189"/>
      <c r="Q29" s="189"/>
      <c r="R29" s="189"/>
      <c r="S29" s="189"/>
      <c r="T29" s="191"/>
      <c r="U29" s="192"/>
      <c r="V29" s="189">
        <v>10</v>
      </c>
      <c r="W29" s="189">
        <v>9</v>
      </c>
      <c r="X29" s="191">
        <v>32.9</v>
      </c>
      <c r="Y29" s="192"/>
      <c r="Z29" s="263"/>
      <c r="AA29" s="3"/>
    </row>
    <row r="30" spans="1:27" ht="14.25" customHeight="1">
      <c r="A30" s="188">
        <v>15</v>
      </c>
      <c r="B30" s="189">
        <v>52</v>
      </c>
      <c r="C30" s="189">
        <v>23</v>
      </c>
      <c r="D30" s="190">
        <v>38</v>
      </c>
      <c r="E30" s="189">
        <v>6</v>
      </c>
      <c r="F30" s="189">
        <v>43</v>
      </c>
      <c r="G30" s="190">
        <v>27</v>
      </c>
      <c r="H30" s="190">
        <v>0</v>
      </c>
      <c r="I30" s="190">
        <v>0</v>
      </c>
      <c r="J30" s="189">
        <v>0</v>
      </c>
      <c r="K30" s="189">
        <v>7.5</v>
      </c>
      <c r="L30" s="189">
        <v>73</v>
      </c>
      <c r="M30" s="189">
        <v>47</v>
      </c>
      <c r="N30" s="189">
        <v>3025</v>
      </c>
      <c r="O30" s="189">
        <v>2997</v>
      </c>
      <c r="P30" s="189"/>
      <c r="Q30" s="189"/>
      <c r="R30" s="189"/>
      <c r="S30" s="189"/>
      <c r="T30" s="191"/>
      <c r="U30" s="189"/>
      <c r="V30" s="189">
        <v>1</v>
      </c>
      <c r="W30" s="189">
        <v>8</v>
      </c>
      <c r="X30" s="191">
        <v>32.9</v>
      </c>
      <c r="Y30" s="192"/>
      <c r="Z30" s="263"/>
      <c r="AA30" s="3"/>
    </row>
    <row r="31" spans="1:27" ht="14.25" customHeight="1">
      <c r="A31" s="188">
        <v>16</v>
      </c>
      <c r="B31" s="189">
        <v>55</v>
      </c>
      <c r="C31" s="189">
        <v>40</v>
      </c>
      <c r="D31" s="190">
        <v>48</v>
      </c>
      <c r="E31" s="189">
        <v>16</v>
      </c>
      <c r="F31" s="189">
        <v>42</v>
      </c>
      <c r="G31" s="190">
        <v>17</v>
      </c>
      <c r="H31" s="190">
        <v>0</v>
      </c>
      <c r="I31" s="189" t="s">
        <v>18</v>
      </c>
      <c r="J31" s="189">
        <v>0</v>
      </c>
      <c r="K31" s="189">
        <v>5.2</v>
      </c>
      <c r="L31" s="189">
        <v>67</v>
      </c>
      <c r="M31" s="189">
        <v>47</v>
      </c>
      <c r="N31" s="189">
        <v>2994</v>
      </c>
      <c r="O31" s="189">
        <v>2974</v>
      </c>
      <c r="P31" s="189"/>
      <c r="Q31" s="189"/>
      <c r="R31" s="189"/>
      <c r="S31" s="189"/>
      <c r="T31" s="191"/>
      <c r="U31" s="192"/>
      <c r="V31" s="189">
        <v>9</v>
      </c>
      <c r="W31" s="189">
        <v>7</v>
      </c>
      <c r="X31" s="191">
        <v>33.6</v>
      </c>
      <c r="Y31" s="192"/>
      <c r="Z31" s="263"/>
      <c r="AA31" s="3"/>
    </row>
    <row r="32" spans="1:27" ht="14.25" customHeight="1">
      <c r="A32" s="188">
        <v>17</v>
      </c>
      <c r="B32" s="189">
        <v>49</v>
      </c>
      <c r="C32" s="195">
        <v>35</v>
      </c>
      <c r="D32" s="190">
        <v>42</v>
      </c>
      <c r="E32" s="189">
        <v>9</v>
      </c>
      <c r="F32" s="189">
        <v>38</v>
      </c>
      <c r="G32" s="190">
        <v>23</v>
      </c>
      <c r="H32" s="190">
        <v>0</v>
      </c>
      <c r="I32" s="195">
        <v>0</v>
      </c>
      <c r="J32" s="195">
        <v>0</v>
      </c>
      <c r="K32" s="195">
        <v>4.5</v>
      </c>
      <c r="L32" s="189">
        <v>72</v>
      </c>
      <c r="M32" s="189">
        <v>54</v>
      </c>
      <c r="N32" s="195">
        <v>3009</v>
      </c>
      <c r="O32" s="195">
        <v>2984</v>
      </c>
      <c r="P32" s="195"/>
      <c r="Q32" s="195"/>
      <c r="R32" s="195"/>
      <c r="S32" s="195"/>
      <c r="T32" s="202"/>
      <c r="U32" s="196"/>
      <c r="V32" s="195">
        <v>10</v>
      </c>
      <c r="W32" s="195">
        <v>8</v>
      </c>
      <c r="X32" s="202">
        <v>34</v>
      </c>
      <c r="Y32" s="196"/>
      <c r="Z32" s="263"/>
      <c r="AA32" s="3"/>
    </row>
    <row r="33" spans="1:29" ht="14.25" customHeight="1">
      <c r="A33" s="188">
        <v>18</v>
      </c>
      <c r="B33" s="189">
        <v>49</v>
      </c>
      <c r="C33" s="195">
        <v>30</v>
      </c>
      <c r="D33" s="190">
        <v>40</v>
      </c>
      <c r="E33" s="189">
        <v>7</v>
      </c>
      <c r="F33" s="189">
        <v>30</v>
      </c>
      <c r="G33" s="190">
        <v>25</v>
      </c>
      <c r="H33" s="190">
        <v>0</v>
      </c>
      <c r="I33" s="195">
        <v>0</v>
      </c>
      <c r="J33" s="195">
        <v>0</v>
      </c>
      <c r="K33" s="195">
        <v>2.5</v>
      </c>
      <c r="L33" s="189">
        <v>71</v>
      </c>
      <c r="M33" s="189">
        <v>50</v>
      </c>
      <c r="N33" s="195">
        <v>3009</v>
      </c>
      <c r="O33" s="195">
        <v>2985</v>
      </c>
      <c r="P33" s="195"/>
      <c r="Q33" s="195"/>
      <c r="R33" s="195"/>
      <c r="S33" s="195"/>
      <c r="T33" s="202"/>
      <c r="U33" s="196"/>
      <c r="V33" s="195">
        <v>10</v>
      </c>
      <c r="W33" s="195">
        <v>6</v>
      </c>
      <c r="X33" s="287">
        <v>34.3</v>
      </c>
      <c r="Y33" s="265"/>
      <c r="Z33" s="263"/>
      <c r="AA33" s="37"/>
      <c r="AB33" s="38"/>
      <c r="AC33" s="38"/>
    </row>
    <row r="34" spans="1:27" ht="14.25" customHeight="1">
      <c r="A34" s="188">
        <v>19</v>
      </c>
      <c r="B34" s="189">
        <v>57</v>
      </c>
      <c r="C34" s="195">
        <v>27</v>
      </c>
      <c r="D34" s="190">
        <v>47</v>
      </c>
      <c r="E34" s="189">
        <v>13</v>
      </c>
      <c r="F34" s="189">
        <v>35</v>
      </c>
      <c r="G34" s="190">
        <v>18</v>
      </c>
      <c r="H34" s="190">
        <v>0</v>
      </c>
      <c r="I34" s="195">
        <v>0</v>
      </c>
      <c r="J34" s="195">
        <v>0</v>
      </c>
      <c r="K34" s="202">
        <v>1</v>
      </c>
      <c r="L34" s="189">
        <v>75</v>
      </c>
      <c r="M34" s="189">
        <v>36</v>
      </c>
      <c r="N34" s="195">
        <v>2999</v>
      </c>
      <c r="O34" s="195">
        <v>2992</v>
      </c>
      <c r="P34" s="195"/>
      <c r="Q34" s="195"/>
      <c r="R34" s="195"/>
      <c r="S34" s="195"/>
      <c r="T34" s="202"/>
      <c r="U34" s="196"/>
      <c r="V34" s="195">
        <v>10</v>
      </c>
      <c r="W34" s="195">
        <v>1</v>
      </c>
      <c r="X34" s="202">
        <v>34.9</v>
      </c>
      <c r="Y34" s="196"/>
      <c r="Z34" s="263"/>
      <c r="AA34" s="3"/>
    </row>
    <row r="35" spans="1:27" ht="14.25" customHeight="1">
      <c r="A35" s="188">
        <v>20</v>
      </c>
      <c r="B35" s="189">
        <v>62</v>
      </c>
      <c r="C35" s="204">
        <v>27</v>
      </c>
      <c r="D35" s="190">
        <v>45</v>
      </c>
      <c r="E35" s="189">
        <v>12</v>
      </c>
      <c r="F35" s="189">
        <v>47</v>
      </c>
      <c r="G35" s="190">
        <v>20</v>
      </c>
      <c r="H35" s="190">
        <v>0</v>
      </c>
      <c r="I35" s="195">
        <v>0</v>
      </c>
      <c r="J35" s="195">
        <v>0</v>
      </c>
      <c r="K35" s="195" t="s">
        <v>18</v>
      </c>
      <c r="L35" s="189">
        <v>68</v>
      </c>
      <c r="M35" s="189">
        <v>30</v>
      </c>
      <c r="N35" s="195">
        <v>3009</v>
      </c>
      <c r="O35" s="195">
        <v>2998</v>
      </c>
      <c r="P35" s="189"/>
      <c r="Q35" s="189"/>
      <c r="R35" s="195"/>
      <c r="S35" s="195"/>
      <c r="T35" s="202"/>
      <c r="U35" s="196"/>
      <c r="V35" s="195">
        <v>0</v>
      </c>
      <c r="W35" s="195">
        <v>5</v>
      </c>
      <c r="X35" s="202">
        <v>34.7</v>
      </c>
      <c r="Y35" s="196"/>
      <c r="Z35" s="263"/>
      <c r="AA35" s="3"/>
    </row>
    <row r="36" spans="1:27" ht="14.25" customHeight="1">
      <c r="A36" s="188">
        <v>21</v>
      </c>
      <c r="B36" s="189">
        <v>62</v>
      </c>
      <c r="C36" s="195">
        <v>45</v>
      </c>
      <c r="D36" s="190">
        <v>54</v>
      </c>
      <c r="E36" s="189">
        <v>21</v>
      </c>
      <c r="F36" s="189">
        <v>45</v>
      </c>
      <c r="G36" s="190">
        <v>11</v>
      </c>
      <c r="H36" s="190">
        <v>0</v>
      </c>
      <c r="I36" s="195">
        <v>0</v>
      </c>
      <c r="J36" s="196">
        <v>0</v>
      </c>
      <c r="K36" s="195">
        <v>0</v>
      </c>
      <c r="L36" s="189">
        <v>64</v>
      </c>
      <c r="M36" s="189">
        <v>44</v>
      </c>
      <c r="N36" s="195">
        <v>2998</v>
      </c>
      <c r="O36" s="195">
        <v>2984</v>
      </c>
      <c r="P36" s="195"/>
      <c r="Q36" s="195"/>
      <c r="R36" s="195"/>
      <c r="S36" s="195"/>
      <c r="T36" s="202"/>
      <c r="U36" s="196"/>
      <c r="V36" s="195">
        <v>10</v>
      </c>
      <c r="W36" s="195">
        <v>9</v>
      </c>
      <c r="X36" s="202">
        <v>41.7</v>
      </c>
      <c r="Y36" s="196"/>
      <c r="Z36" s="263" t="s">
        <v>399</v>
      </c>
      <c r="AA36" s="3"/>
    </row>
    <row r="37" spans="1:27" ht="14.25" customHeight="1">
      <c r="A37" s="188">
        <v>22</v>
      </c>
      <c r="B37" s="189">
        <v>45</v>
      </c>
      <c r="C37" s="195">
        <v>35</v>
      </c>
      <c r="D37" s="190">
        <v>40</v>
      </c>
      <c r="E37" s="189">
        <v>6</v>
      </c>
      <c r="F37" s="189">
        <v>35</v>
      </c>
      <c r="G37" s="190">
        <v>25</v>
      </c>
      <c r="H37" s="190">
        <v>0</v>
      </c>
      <c r="I37" s="195">
        <v>0.99</v>
      </c>
      <c r="J37" s="195">
        <v>0</v>
      </c>
      <c r="K37" s="195">
        <v>0</v>
      </c>
      <c r="L37" s="189">
        <v>79</v>
      </c>
      <c r="M37" s="189">
        <v>64</v>
      </c>
      <c r="N37" s="195">
        <v>2993</v>
      </c>
      <c r="O37" s="195">
        <v>2975</v>
      </c>
      <c r="P37" s="195"/>
      <c r="Q37" s="195"/>
      <c r="R37" s="195"/>
      <c r="S37" s="195"/>
      <c r="T37" s="202"/>
      <c r="U37" s="196"/>
      <c r="V37" s="195">
        <v>10</v>
      </c>
      <c r="W37" s="195">
        <v>10</v>
      </c>
      <c r="X37" s="202">
        <v>37.8</v>
      </c>
      <c r="Y37" s="196"/>
      <c r="Z37" s="263"/>
      <c r="AA37" s="3"/>
    </row>
    <row r="38" spans="1:27" ht="14.25" customHeight="1">
      <c r="A38" s="188">
        <v>23</v>
      </c>
      <c r="B38" s="189">
        <v>35</v>
      </c>
      <c r="C38" s="195">
        <v>33</v>
      </c>
      <c r="D38" s="190">
        <v>34</v>
      </c>
      <c r="E38" s="189">
        <v>-1</v>
      </c>
      <c r="F38" s="189">
        <v>33</v>
      </c>
      <c r="G38" s="190">
        <v>31</v>
      </c>
      <c r="H38" s="190">
        <v>0</v>
      </c>
      <c r="I38" s="205">
        <v>0.1</v>
      </c>
      <c r="J38" s="202">
        <v>0.9</v>
      </c>
      <c r="K38" s="195">
        <v>0</v>
      </c>
      <c r="L38" s="189">
        <v>81</v>
      </c>
      <c r="M38" s="189">
        <v>75</v>
      </c>
      <c r="N38" s="195">
        <v>2976</v>
      </c>
      <c r="O38" s="195">
        <v>2969</v>
      </c>
      <c r="P38" s="189"/>
      <c r="Q38" s="195"/>
      <c r="R38" s="195"/>
      <c r="S38" s="195"/>
      <c r="T38" s="202"/>
      <c r="U38" s="196"/>
      <c r="V38" s="195">
        <v>10</v>
      </c>
      <c r="W38" s="195">
        <v>10</v>
      </c>
      <c r="X38" s="202">
        <v>36</v>
      </c>
      <c r="Y38" s="196"/>
      <c r="Z38" s="263"/>
      <c r="AA38" s="3"/>
    </row>
    <row r="39" spans="1:27" ht="14.25" customHeight="1">
      <c r="A39" s="188">
        <v>24</v>
      </c>
      <c r="B39" s="189">
        <v>48</v>
      </c>
      <c r="C39" s="206">
        <v>33</v>
      </c>
      <c r="D39" s="190">
        <v>41</v>
      </c>
      <c r="E39" s="189">
        <v>6</v>
      </c>
      <c r="F39" s="189">
        <v>35</v>
      </c>
      <c r="G39" s="190">
        <v>24</v>
      </c>
      <c r="H39" s="190">
        <v>0</v>
      </c>
      <c r="I39" s="195">
        <v>0.02</v>
      </c>
      <c r="J39" s="195">
        <v>0.1</v>
      </c>
      <c r="K39" s="195">
        <v>0</v>
      </c>
      <c r="L39" s="189">
        <v>77</v>
      </c>
      <c r="M39" s="189">
        <v>57</v>
      </c>
      <c r="N39" s="195">
        <v>2981</v>
      </c>
      <c r="O39" s="195">
        <v>2976</v>
      </c>
      <c r="P39" s="189"/>
      <c r="Q39" s="195"/>
      <c r="R39" s="195"/>
      <c r="S39" s="195"/>
      <c r="T39" s="202"/>
      <c r="U39" s="196"/>
      <c r="V39" s="195">
        <v>10</v>
      </c>
      <c r="W39" s="195">
        <v>7</v>
      </c>
      <c r="X39" s="202">
        <v>37.2</v>
      </c>
      <c r="Y39" s="196"/>
      <c r="Z39" s="263"/>
      <c r="AA39" s="3"/>
    </row>
    <row r="40" spans="1:27" ht="14.25" customHeight="1">
      <c r="A40" s="188">
        <v>25</v>
      </c>
      <c r="B40" s="189">
        <v>40</v>
      </c>
      <c r="C40" s="195">
        <v>25</v>
      </c>
      <c r="D40" s="190">
        <v>33</v>
      </c>
      <c r="E40" s="189">
        <v>-2</v>
      </c>
      <c r="F40" s="189">
        <v>25</v>
      </c>
      <c r="G40" s="190">
        <v>32</v>
      </c>
      <c r="H40" s="190">
        <v>0</v>
      </c>
      <c r="I40" s="195">
        <v>0.01</v>
      </c>
      <c r="J40" s="195">
        <v>0.2</v>
      </c>
      <c r="K40" s="195">
        <v>0</v>
      </c>
      <c r="L40" s="189">
        <v>74</v>
      </c>
      <c r="M40" s="189">
        <v>50</v>
      </c>
      <c r="N40" s="195">
        <v>2993</v>
      </c>
      <c r="O40" s="195">
        <v>2971</v>
      </c>
      <c r="P40" s="195"/>
      <c r="Q40" s="195"/>
      <c r="R40" s="195"/>
      <c r="S40" s="195"/>
      <c r="T40" s="202"/>
      <c r="U40" s="195"/>
      <c r="V40" s="195">
        <v>10</v>
      </c>
      <c r="W40" s="195">
        <v>5</v>
      </c>
      <c r="X40" s="202">
        <v>37.4</v>
      </c>
      <c r="Y40" s="196"/>
      <c r="Z40" s="263" t="s">
        <v>355</v>
      </c>
      <c r="AA40" s="3"/>
    </row>
    <row r="41" spans="1:27" ht="14.25" customHeight="1">
      <c r="A41" s="188">
        <v>26</v>
      </c>
      <c r="B41" s="189">
        <v>36</v>
      </c>
      <c r="C41" s="195">
        <v>19</v>
      </c>
      <c r="D41" s="190">
        <v>28</v>
      </c>
      <c r="E41" s="189">
        <v>-7</v>
      </c>
      <c r="F41" s="189">
        <v>21</v>
      </c>
      <c r="G41" s="190">
        <v>37</v>
      </c>
      <c r="H41" s="190">
        <v>0</v>
      </c>
      <c r="I41" s="196" t="s">
        <v>18</v>
      </c>
      <c r="J41" s="195" t="s">
        <v>18</v>
      </c>
      <c r="K41" s="195">
        <v>0</v>
      </c>
      <c r="L41" s="189">
        <v>60</v>
      </c>
      <c r="M41" s="189">
        <v>29</v>
      </c>
      <c r="N41" s="195">
        <v>3023</v>
      </c>
      <c r="O41" s="195">
        <v>2994</v>
      </c>
      <c r="P41" s="195"/>
      <c r="Q41" s="195"/>
      <c r="R41" s="195"/>
      <c r="S41" s="195"/>
      <c r="T41" s="202"/>
      <c r="U41" s="195"/>
      <c r="V41" s="195">
        <v>9</v>
      </c>
      <c r="W41" s="189">
        <v>0</v>
      </c>
      <c r="X41" s="191">
        <v>37.1</v>
      </c>
      <c r="Y41" s="192"/>
      <c r="Z41" s="263" t="s">
        <v>371</v>
      </c>
      <c r="AA41" s="3"/>
    </row>
    <row r="42" spans="1:27" ht="14.25" customHeight="1">
      <c r="A42" s="188">
        <v>27</v>
      </c>
      <c r="B42" s="189">
        <v>30</v>
      </c>
      <c r="C42" s="195">
        <v>12</v>
      </c>
      <c r="D42" s="190">
        <v>21</v>
      </c>
      <c r="E42" s="189">
        <v>-16</v>
      </c>
      <c r="F42" s="189">
        <v>20</v>
      </c>
      <c r="G42" s="190">
        <v>44</v>
      </c>
      <c r="H42" s="190">
        <v>0</v>
      </c>
      <c r="I42" s="196">
        <v>0</v>
      </c>
      <c r="J42" s="195">
        <v>0</v>
      </c>
      <c r="K42" s="195">
        <v>0</v>
      </c>
      <c r="L42" s="189">
        <v>52</v>
      </c>
      <c r="M42" s="189">
        <v>27</v>
      </c>
      <c r="N42" s="195">
        <v>3037</v>
      </c>
      <c r="O42" s="195">
        <v>3024</v>
      </c>
      <c r="P42" s="195"/>
      <c r="Q42" s="195"/>
      <c r="R42" s="195"/>
      <c r="S42" s="195"/>
      <c r="T42" s="202"/>
      <c r="U42" s="196"/>
      <c r="V42" s="195">
        <v>0</v>
      </c>
      <c r="W42" s="195">
        <v>0</v>
      </c>
      <c r="X42" s="202">
        <v>35.4</v>
      </c>
      <c r="Y42" s="196"/>
      <c r="Z42" s="263"/>
      <c r="AA42" s="3"/>
    </row>
    <row r="43" spans="1:27" ht="14.25" customHeight="1">
      <c r="A43" s="188">
        <v>28</v>
      </c>
      <c r="B43" s="195">
        <v>40</v>
      </c>
      <c r="C43" s="195">
        <v>14</v>
      </c>
      <c r="D43" s="197">
        <v>27</v>
      </c>
      <c r="E43" s="197">
        <v>-12</v>
      </c>
      <c r="F43" s="197">
        <v>34</v>
      </c>
      <c r="G43" s="197">
        <v>38</v>
      </c>
      <c r="H43" s="197">
        <v>0</v>
      </c>
      <c r="I43" s="197">
        <v>0</v>
      </c>
      <c r="J43" s="197">
        <v>0</v>
      </c>
      <c r="K43" s="197">
        <v>0</v>
      </c>
      <c r="L43" s="197">
        <v>57</v>
      </c>
      <c r="M43" s="197">
        <v>28</v>
      </c>
      <c r="N43" s="197">
        <v>3034</v>
      </c>
      <c r="O43" s="197">
        <v>3014</v>
      </c>
      <c r="P43" s="197"/>
      <c r="Q43" s="197"/>
      <c r="R43" s="197"/>
      <c r="S43" s="197"/>
      <c r="T43" s="251"/>
      <c r="U43" s="197"/>
      <c r="V43" s="197">
        <v>1</v>
      </c>
      <c r="W43" s="197">
        <v>7</v>
      </c>
      <c r="X43" s="251">
        <v>35.1</v>
      </c>
      <c r="Y43" s="197"/>
      <c r="Z43" s="263"/>
      <c r="AA43" s="3"/>
    </row>
    <row r="44" spans="1:27" ht="14.25" customHeight="1">
      <c r="A44" s="188">
        <v>29</v>
      </c>
      <c r="B44" s="189">
        <v>43</v>
      </c>
      <c r="C44" s="195">
        <v>34</v>
      </c>
      <c r="D44" s="190">
        <v>39</v>
      </c>
      <c r="E44" s="189">
        <v>1</v>
      </c>
      <c r="F44" s="189">
        <v>33</v>
      </c>
      <c r="G44" s="190">
        <v>26</v>
      </c>
      <c r="H44" s="190">
        <v>0</v>
      </c>
      <c r="I44" s="205">
        <v>0.05</v>
      </c>
      <c r="J44" s="195" t="s">
        <v>18</v>
      </c>
      <c r="K44" s="195">
        <v>0</v>
      </c>
      <c r="L44" s="189">
        <v>64</v>
      </c>
      <c r="M44" s="189">
        <v>33</v>
      </c>
      <c r="N44" s="195">
        <v>3014</v>
      </c>
      <c r="O44" s="195">
        <v>2962</v>
      </c>
      <c r="P44" s="195"/>
      <c r="Q44" s="195"/>
      <c r="R44" s="195"/>
      <c r="S44" s="195"/>
      <c r="T44" s="202"/>
      <c r="U44" s="195"/>
      <c r="V44" s="189">
        <v>10</v>
      </c>
      <c r="W44" s="189">
        <v>10</v>
      </c>
      <c r="X44" s="191">
        <v>37.4</v>
      </c>
      <c r="Y44" s="192"/>
      <c r="Z44" s="263" t="s">
        <v>400</v>
      </c>
      <c r="AA44" s="3"/>
    </row>
    <row r="45" spans="1:27" ht="14.25" customHeight="1">
      <c r="A45" s="188">
        <v>30</v>
      </c>
      <c r="B45" s="189">
        <v>34</v>
      </c>
      <c r="C45" s="195">
        <v>32</v>
      </c>
      <c r="D45" s="190">
        <v>33</v>
      </c>
      <c r="E45" s="189">
        <v>-6</v>
      </c>
      <c r="F45" s="189">
        <v>33</v>
      </c>
      <c r="G45" s="190">
        <v>32</v>
      </c>
      <c r="H45" s="190">
        <v>0</v>
      </c>
      <c r="I45" s="205">
        <v>0.9</v>
      </c>
      <c r="J45" s="202">
        <v>0.9</v>
      </c>
      <c r="K45" s="195">
        <v>0.7</v>
      </c>
      <c r="L45" s="189">
        <v>75</v>
      </c>
      <c r="M45" s="189">
        <v>64</v>
      </c>
      <c r="N45" s="195">
        <v>2962</v>
      </c>
      <c r="O45" s="195">
        <v>2943</v>
      </c>
      <c r="P45" s="195"/>
      <c r="Q45" s="195"/>
      <c r="R45" s="195"/>
      <c r="S45" s="195"/>
      <c r="T45" s="202"/>
      <c r="U45" s="203"/>
      <c r="V45" s="195">
        <v>10</v>
      </c>
      <c r="W45" s="195">
        <v>10</v>
      </c>
      <c r="X45" s="202">
        <v>36.1</v>
      </c>
      <c r="Y45" s="196"/>
      <c r="Z45" s="263" t="s">
        <v>401</v>
      </c>
      <c r="AA45" s="3"/>
    </row>
    <row r="46" spans="1:27" ht="14.25" customHeight="1" thickBot="1">
      <c r="A46" s="188">
        <v>31</v>
      </c>
      <c r="B46" s="266">
        <v>34</v>
      </c>
      <c r="C46" s="208">
        <v>24</v>
      </c>
      <c r="D46" s="209">
        <v>29</v>
      </c>
      <c r="E46" s="208">
        <v>-10</v>
      </c>
      <c r="F46" s="208">
        <v>24</v>
      </c>
      <c r="G46" s="209">
        <v>36</v>
      </c>
      <c r="H46" s="209">
        <v>0</v>
      </c>
      <c r="I46" s="209" t="s">
        <v>18</v>
      </c>
      <c r="J46" s="208" t="s">
        <v>18</v>
      </c>
      <c r="K46" s="208">
        <v>0.5</v>
      </c>
      <c r="L46" s="208">
        <v>74</v>
      </c>
      <c r="M46" s="208">
        <v>59</v>
      </c>
      <c r="N46" s="208">
        <v>2987</v>
      </c>
      <c r="O46" s="208">
        <v>2949</v>
      </c>
      <c r="P46" s="208"/>
      <c r="Q46" s="208"/>
      <c r="R46" s="208"/>
      <c r="S46" s="208"/>
      <c r="T46" s="210"/>
      <c r="U46" s="209"/>
      <c r="V46" s="208">
        <v>10</v>
      </c>
      <c r="W46" s="209">
        <v>9</v>
      </c>
      <c r="X46" s="210">
        <v>35.4</v>
      </c>
      <c r="Y46" s="211"/>
      <c r="Z46" s="267"/>
      <c r="AA46" s="3"/>
    </row>
    <row r="47" spans="1:27" ht="14.25" customHeight="1">
      <c r="A47" s="213"/>
      <c r="B47" s="268">
        <f aca="true" t="shared" si="0" ref="B47:J47">SUM(B16:B46)</f>
        <v>1243</v>
      </c>
      <c r="C47" s="269">
        <f t="shared" si="0"/>
        <v>710</v>
      </c>
      <c r="D47" s="311">
        <f t="shared" si="0"/>
        <v>990</v>
      </c>
      <c r="E47" s="270">
        <f t="shared" si="0"/>
        <v>14</v>
      </c>
      <c r="F47" s="271">
        <f t="shared" si="0"/>
        <v>882</v>
      </c>
      <c r="G47" s="272">
        <f t="shared" si="0"/>
        <v>1033</v>
      </c>
      <c r="H47" s="289">
        <f t="shared" si="0"/>
        <v>0</v>
      </c>
      <c r="I47" s="273">
        <f t="shared" si="0"/>
        <v>3.5399999999999996</v>
      </c>
      <c r="J47" s="274">
        <f t="shared" si="0"/>
        <v>7.000000000000001</v>
      </c>
      <c r="K47" s="268"/>
      <c r="L47" s="213">
        <f>SUM(L16:L46)</f>
        <v>2142</v>
      </c>
      <c r="M47" s="268">
        <f>SUM(M16:M46)</f>
        <v>1456</v>
      </c>
      <c r="N47" s="268"/>
      <c r="O47" s="268"/>
      <c r="P47" s="268"/>
      <c r="Q47" s="268"/>
      <c r="R47" s="268"/>
      <c r="S47" s="268"/>
      <c r="T47" s="274"/>
      <c r="U47" s="274"/>
      <c r="V47" s="268">
        <f>SUM(V16:V46)</f>
        <v>208</v>
      </c>
      <c r="W47" s="268">
        <f>SUM(W16:W46)</f>
        <v>186</v>
      </c>
      <c r="X47" s="274"/>
      <c r="Y47" s="213"/>
      <c r="Z47" s="275" t="s">
        <v>11</v>
      </c>
      <c r="AA47" s="2"/>
    </row>
    <row r="48" spans="1:27" ht="14.25" customHeight="1">
      <c r="A48" s="224"/>
      <c r="B48" s="276">
        <v>40.1</v>
      </c>
      <c r="C48" s="274">
        <v>22.9</v>
      </c>
      <c r="D48" s="274"/>
      <c r="E48" s="276"/>
      <c r="F48" s="213"/>
      <c r="G48" s="274"/>
      <c r="H48" s="213"/>
      <c r="I48" s="213"/>
      <c r="J48" s="213"/>
      <c r="K48" s="213"/>
      <c r="L48" s="274">
        <v>69.1</v>
      </c>
      <c r="M48" s="274">
        <v>47</v>
      </c>
      <c r="N48" s="277">
        <v>3011</v>
      </c>
      <c r="O48" s="277">
        <v>2986</v>
      </c>
      <c r="P48" s="274"/>
      <c r="Q48" s="274" t="e">
        <f>AVERAGE(Q16:Q46)</f>
        <v>#DIV/0!</v>
      </c>
      <c r="R48" s="278"/>
      <c r="S48" s="213"/>
      <c r="T48" s="274"/>
      <c r="U48" s="274"/>
      <c r="V48" s="274">
        <f>AVERAGE(V16:V46)</f>
        <v>6.709677419354839</v>
      </c>
      <c r="W48" s="274">
        <v>6</v>
      </c>
      <c r="X48" s="274">
        <f>AVERAGE(X16:X46)</f>
        <v>33.86896551724138</v>
      </c>
      <c r="Y48" s="277"/>
      <c r="Z48" s="279" t="s">
        <v>60</v>
      </c>
      <c r="AA48" s="4"/>
    </row>
    <row r="49" spans="2:26" ht="14.25" customHeight="1">
      <c r="B49" s="18" t="s">
        <v>61</v>
      </c>
      <c r="C49" s="16"/>
      <c r="D49" s="16"/>
      <c r="E49" s="16"/>
      <c r="F49" s="16"/>
      <c r="G49" s="16"/>
      <c r="H49" s="16"/>
      <c r="I49" s="16"/>
      <c r="K49" s="18" t="s">
        <v>64</v>
      </c>
      <c r="L49" s="18"/>
      <c r="M49" s="18"/>
      <c r="O49" s="18"/>
      <c r="P49" s="18"/>
      <c r="Q49" s="18"/>
      <c r="T49" s="18" t="s">
        <v>68</v>
      </c>
      <c r="U49" s="16"/>
      <c r="V49" s="16"/>
      <c r="W49" s="16"/>
      <c r="X49" s="16"/>
      <c r="Y49" s="16"/>
      <c r="Z49" s="47"/>
    </row>
    <row r="50" spans="2:26" ht="14.25" customHeight="1">
      <c r="B50" s="28" t="s">
        <v>265</v>
      </c>
      <c r="C50" s="28"/>
      <c r="D50" s="28"/>
      <c r="E50" s="251">
        <v>31.5</v>
      </c>
      <c r="F50" s="82"/>
      <c r="G50" s="27"/>
      <c r="H50" s="28"/>
      <c r="I50" s="1"/>
      <c r="K50" s="28" t="s">
        <v>152</v>
      </c>
      <c r="L50" s="28"/>
      <c r="M50" s="28"/>
      <c r="N50" s="458">
        <v>1033</v>
      </c>
      <c r="O50" s="75"/>
      <c r="P50" s="28"/>
      <c r="Q50" s="16"/>
      <c r="T50" s="28" t="s">
        <v>222</v>
      </c>
      <c r="U50" s="24"/>
      <c r="V50" s="24"/>
      <c r="W50" s="257">
        <v>3.54</v>
      </c>
      <c r="X50" s="74"/>
      <c r="Z50" s="30"/>
    </row>
    <row r="51" spans="2:26" ht="14.25" customHeight="1">
      <c r="B51" s="28" t="s">
        <v>403</v>
      </c>
      <c r="C51" s="28"/>
      <c r="D51" s="28"/>
      <c r="E51" s="457">
        <v>0</v>
      </c>
      <c r="F51" s="28"/>
      <c r="G51" s="28"/>
      <c r="H51" s="71"/>
      <c r="I51" s="36"/>
      <c r="K51" s="28" t="s">
        <v>209</v>
      </c>
      <c r="L51" s="28"/>
      <c r="M51" s="28"/>
      <c r="N51" s="197">
        <v>2</v>
      </c>
      <c r="O51" s="70"/>
      <c r="P51" s="26"/>
      <c r="Q51" s="32"/>
      <c r="T51" s="28" t="s">
        <v>218</v>
      </c>
      <c r="U51" s="24"/>
      <c r="V51" s="24"/>
      <c r="W51" s="257">
        <v>1.45</v>
      </c>
      <c r="Y51" s="70"/>
      <c r="Z51" s="24"/>
    </row>
    <row r="52" spans="2:26" ht="14.25" customHeight="1">
      <c r="B52" s="28" t="s">
        <v>402</v>
      </c>
      <c r="C52" s="28"/>
      <c r="D52" s="28"/>
      <c r="E52" s="249"/>
      <c r="F52" s="71"/>
      <c r="G52" s="26"/>
      <c r="H52" s="28"/>
      <c r="I52" s="1"/>
      <c r="K52" s="28" t="s">
        <v>220</v>
      </c>
      <c r="L52" s="28"/>
      <c r="M52" s="28"/>
      <c r="N52" s="197">
        <v>6577</v>
      </c>
      <c r="P52" s="58"/>
      <c r="Q52" s="30"/>
      <c r="R52" s="30"/>
      <c r="T52" s="28" t="s">
        <v>105</v>
      </c>
      <c r="U52" s="24"/>
      <c r="V52" s="24"/>
      <c r="W52" s="243">
        <v>4.83</v>
      </c>
      <c r="X52" s="26"/>
      <c r="Y52" s="74"/>
      <c r="Z52" s="30"/>
    </row>
    <row r="53" spans="2:26" ht="14.25" customHeight="1">
      <c r="B53" s="28" t="s">
        <v>266</v>
      </c>
      <c r="C53" s="28"/>
      <c r="D53" s="28"/>
      <c r="E53" s="258">
        <v>19.3</v>
      </c>
      <c r="F53" s="28"/>
      <c r="G53" s="70"/>
      <c r="H53" s="34"/>
      <c r="I53" s="28"/>
      <c r="K53" s="28" t="s">
        <v>125</v>
      </c>
      <c r="L53" s="28"/>
      <c r="M53" s="28"/>
      <c r="N53" s="197">
        <v>-422</v>
      </c>
      <c r="O53" s="70"/>
      <c r="P53" s="26"/>
      <c r="Q53" s="30"/>
      <c r="T53" s="28" t="s">
        <v>216</v>
      </c>
      <c r="U53" s="24"/>
      <c r="V53" s="24"/>
      <c r="W53" s="253">
        <v>0.9</v>
      </c>
      <c r="X53" s="24"/>
      <c r="Y53" s="74"/>
      <c r="Z53" s="24"/>
    </row>
    <row r="54" spans="2:26" ht="14.25" customHeight="1">
      <c r="B54" s="28" t="s">
        <v>135</v>
      </c>
      <c r="C54" s="28"/>
      <c r="D54" s="28"/>
      <c r="E54" s="251">
        <v>-1.9</v>
      </c>
      <c r="F54" s="28"/>
      <c r="G54" s="28"/>
      <c r="H54" s="72"/>
      <c r="I54" s="36"/>
      <c r="T54" s="28" t="s">
        <v>94</v>
      </c>
      <c r="U54" s="24"/>
      <c r="V54" s="24"/>
      <c r="W54" s="243">
        <v>0.99</v>
      </c>
      <c r="X54" s="28" t="s">
        <v>213</v>
      </c>
      <c r="Y54" s="243" t="s">
        <v>282</v>
      </c>
      <c r="Z54" s="58"/>
    </row>
    <row r="55" spans="2:26" ht="14.25" customHeight="1">
      <c r="B55" s="28" t="s">
        <v>78</v>
      </c>
      <c r="C55" s="28"/>
      <c r="D55" s="197">
        <v>62</v>
      </c>
      <c r="E55" s="28" t="s">
        <v>139</v>
      </c>
      <c r="F55" s="197" t="s">
        <v>404</v>
      </c>
      <c r="H55" s="1"/>
      <c r="K55" s="18" t="s">
        <v>65</v>
      </c>
      <c r="L55" s="18"/>
      <c r="M55" s="18"/>
      <c r="N55" s="18"/>
      <c r="O55" s="18"/>
      <c r="T55" s="28" t="s">
        <v>394</v>
      </c>
      <c r="U55" s="24"/>
      <c r="V55" s="24"/>
      <c r="W55" s="251">
        <v>7</v>
      </c>
      <c r="X55" s="24"/>
      <c r="Y55" s="71"/>
      <c r="Z55" s="24"/>
    </row>
    <row r="56" spans="2:26" ht="14.25" customHeight="1">
      <c r="B56" s="28" t="s">
        <v>79</v>
      </c>
      <c r="C56" s="28"/>
      <c r="D56" s="197">
        <v>-3</v>
      </c>
      <c r="E56" s="28" t="s">
        <v>139</v>
      </c>
      <c r="F56" s="197" t="s">
        <v>254</v>
      </c>
      <c r="H56" s="1"/>
      <c r="K56" s="28" t="s">
        <v>159</v>
      </c>
      <c r="L56" s="24"/>
      <c r="M56" s="24"/>
      <c r="N56" s="197">
        <v>0</v>
      </c>
      <c r="P56" s="24"/>
      <c r="Q56" s="24"/>
      <c r="T56" s="28" t="s">
        <v>216</v>
      </c>
      <c r="U56" s="24"/>
      <c r="V56" s="24"/>
      <c r="W56" s="251">
        <v>-4</v>
      </c>
      <c r="X56" s="24"/>
      <c r="Y56" s="71"/>
      <c r="Z56" s="24"/>
    </row>
    <row r="57" spans="2:26" ht="14.25" customHeight="1">
      <c r="B57" s="28"/>
      <c r="C57" s="28" t="s">
        <v>63</v>
      </c>
      <c r="D57" s="28"/>
      <c r="E57" s="28"/>
      <c r="F57" s="28"/>
      <c r="G57" s="28"/>
      <c r="H57" s="28"/>
      <c r="I57" s="1"/>
      <c r="K57" s="28" t="s">
        <v>125</v>
      </c>
      <c r="L57" s="24"/>
      <c r="M57" s="24"/>
      <c r="N57" s="197">
        <v>-0.5</v>
      </c>
      <c r="O57" s="70"/>
      <c r="P57" s="26"/>
      <c r="Q57" s="24"/>
      <c r="T57" s="28" t="s">
        <v>217</v>
      </c>
      <c r="U57" s="24"/>
      <c r="V57" s="24"/>
      <c r="W57" s="243">
        <v>45.2</v>
      </c>
      <c r="X57" s="24"/>
      <c r="Y57" s="70"/>
      <c r="Z57" s="24"/>
    </row>
    <row r="58" spans="2:26" ht="14.25" customHeight="1">
      <c r="B58" s="28" t="s">
        <v>140</v>
      </c>
      <c r="C58" s="28"/>
      <c r="D58" s="242"/>
      <c r="E58" s="254">
        <v>0</v>
      </c>
      <c r="G58" s="26"/>
      <c r="H58" s="28"/>
      <c r="I58" s="1"/>
      <c r="K58" s="28" t="s">
        <v>301</v>
      </c>
      <c r="L58" s="24"/>
      <c r="M58" s="24"/>
      <c r="N58" s="24"/>
      <c r="O58" s="284"/>
      <c r="Q58" s="26"/>
      <c r="T58" s="28" t="s">
        <v>138</v>
      </c>
      <c r="U58" s="24"/>
      <c r="V58" s="24"/>
      <c r="W58" s="197">
        <v>-6.8</v>
      </c>
      <c r="X58" s="24"/>
      <c r="Y58" s="70"/>
      <c r="Z58" s="24"/>
    </row>
    <row r="59" spans="2:26" ht="14.25" customHeight="1">
      <c r="B59" s="28" t="s">
        <v>153</v>
      </c>
      <c r="C59" s="28"/>
      <c r="D59" s="242"/>
      <c r="E59" s="254">
        <v>6</v>
      </c>
      <c r="G59" s="26"/>
      <c r="H59" s="28"/>
      <c r="I59" s="1"/>
      <c r="K59" s="28" t="s">
        <v>125</v>
      </c>
      <c r="L59" s="24"/>
      <c r="M59" s="24"/>
      <c r="N59" s="197">
        <v>-0.5</v>
      </c>
      <c r="O59" s="284"/>
      <c r="P59" s="26"/>
      <c r="Q59" s="24"/>
      <c r="T59" s="28" t="s">
        <v>94</v>
      </c>
      <c r="U59" s="24"/>
      <c r="V59" s="24"/>
      <c r="W59" s="197">
        <v>3.8</v>
      </c>
      <c r="X59" s="28" t="s">
        <v>298</v>
      </c>
      <c r="Y59" s="243" t="s">
        <v>352</v>
      </c>
      <c r="Z59" s="58"/>
    </row>
    <row r="60" spans="2:26" ht="14.25" customHeight="1">
      <c r="B60" s="28" t="s">
        <v>154</v>
      </c>
      <c r="C60" s="28"/>
      <c r="D60" s="242"/>
      <c r="E60" s="254">
        <v>24</v>
      </c>
      <c r="G60" s="26"/>
      <c r="H60" s="28"/>
      <c r="I60" s="1"/>
      <c r="K60" s="24"/>
      <c r="L60" s="24"/>
      <c r="M60" s="24"/>
      <c r="N60" s="24"/>
      <c r="O60" s="24"/>
      <c r="P60" s="24"/>
      <c r="Q60" s="24"/>
      <c r="T60" s="28" t="s">
        <v>395</v>
      </c>
      <c r="U60" s="24"/>
      <c r="V60" s="24"/>
      <c r="W60" s="251">
        <v>10</v>
      </c>
      <c r="X60" s="28" t="s">
        <v>406</v>
      </c>
      <c r="Y60" s="197" t="s">
        <v>352</v>
      </c>
      <c r="Z60" s="28"/>
    </row>
    <row r="61" spans="2:26" ht="14.25" customHeight="1">
      <c r="B61" s="28" t="s">
        <v>155</v>
      </c>
      <c r="C61" s="28"/>
      <c r="D61" s="242"/>
      <c r="E61" s="254">
        <v>1</v>
      </c>
      <c r="G61" s="26"/>
      <c r="H61" s="28"/>
      <c r="I61" s="1"/>
      <c r="K61" s="18" t="s">
        <v>66</v>
      </c>
      <c r="L61" s="17"/>
      <c r="M61" s="17"/>
      <c r="N61" s="17"/>
      <c r="O61" s="17"/>
      <c r="T61" s="28" t="s">
        <v>95</v>
      </c>
      <c r="U61" s="24"/>
      <c r="V61" s="24"/>
      <c r="W61" s="197" t="s">
        <v>76</v>
      </c>
      <c r="Z61" s="24"/>
    </row>
    <row r="62" spans="2:26" ht="14.25" customHeight="1">
      <c r="B62" s="24"/>
      <c r="C62" s="24"/>
      <c r="D62" s="24"/>
      <c r="E62" s="24"/>
      <c r="F62" s="24"/>
      <c r="G62" s="24"/>
      <c r="H62" s="24"/>
      <c r="K62" s="28" t="s">
        <v>221</v>
      </c>
      <c r="L62" s="24"/>
      <c r="M62" s="260">
        <v>29.99</v>
      </c>
      <c r="N62" s="35"/>
      <c r="O62" s="73"/>
      <c r="P62" s="543"/>
      <c r="Q62" s="543"/>
      <c r="T62" s="24"/>
      <c r="U62" s="24"/>
      <c r="V62" s="28" t="s">
        <v>299</v>
      </c>
      <c r="W62" s="197" t="s">
        <v>405</v>
      </c>
      <c r="Z62" s="24"/>
    </row>
    <row r="63" spans="2:26" ht="14.25" customHeight="1">
      <c r="B63" s="18" t="s">
        <v>74</v>
      </c>
      <c r="C63" s="17"/>
      <c r="D63" s="17"/>
      <c r="E63" s="17"/>
      <c r="K63" s="28" t="s">
        <v>209</v>
      </c>
      <c r="L63" s="24"/>
      <c r="M63" s="24"/>
      <c r="N63" s="197">
        <v>0</v>
      </c>
      <c r="O63" s="70"/>
      <c r="P63" s="35"/>
      <c r="Q63" s="23"/>
      <c r="T63" s="24"/>
      <c r="U63" s="24"/>
      <c r="V63" s="28" t="s">
        <v>300</v>
      </c>
      <c r="W63" s="197" t="s">
        <v>407</v>
      </c>
      <c r="Z63" s="24"/>
    </row>
    <row r="64" spans="2:17" ht="14.25" customHeight="1">
      <c r="B64" s="28" t="s">
        <v>245</v>
      </c>
      <c r="C64" s="24"/>
      <c r="D64" s="24"/>
      <c r="E64" s="197"/>
      <c r="F64" s="71"/>
      <c r="G64" s="24"/>
      <c r="H64" s="24"/>
      <c r="I64" s="24"/>
      <c r="K64" s="28" t="s">
        <v>281</v>
      </c>
      <c r="L64" s="253">
        <v>30.53</v>
      </c>
      <c r="M64" s="26" t="s">
        <v>85</v>
      </c>
      <c r="N64" s="243" t="s">
        <v>374</v>
      </c>
      <c r="O64" s="197"/>
      <c r="P64" s="23"/>
      <c r="Q64" s="23"/>
    </row>
    <row r="65" spans="2:26" ht="14.25" customHeight="1">
      <c r="B65" s="28" t="s">
        <v>149</v>
      </c>
      <c r="C65" s="24"/>
      <c r="D65" s="24"/>
      <c r="E65" s="197"/>
      <c r="F65" s="24"/>
      <c r="G65" s="70"/>
      <c r="H65" s="28"/>
      <c r="I65" s="24"/>
      <c r="K65" s="28" t="s">
        <v>79</v>
      </c>
      <c r="L65" s="253">
        <v>29.43</v>
      </c>
      <c r="M65" s="26" t="s">
        <v>85</v>
      </c>
      <c r="N65" s="243" t="s">
        <v>405</v>
      </c>
      <c r="O65" s="197"/>
      <c r="P65" s="23"/>
      <c r="T65" s="18" t="s">
        <v>102</v>
      </c>
      <c r="U65" s="18"/>
      <c r="V65" s="18"/>
      <c r="W65" s="18"/>
      <c r="X65" s="18"/>
      <c r="Y65" s="40"/>
      <c r="Z65" s="40"/>
    </row>
    <row r="66" spans="2:25" ht="14.25" customHeight="1">
      <c r="B66" s="28" t="s">
        <v>219</v>
      </c>
      <c r="C66" s="24"/>
      <c r="D66" s="197"/>
      <c r="E66" s="28" t="s">
        <v>67</v>
      </c>
      <c r="F66" s="243"/>
      <c r="H66" s="24"/>
      <c r="N66" s="54" t="s">
        <v>121</v>
      </c>
      <c r="T66" s="28" t="s">
        <v>127</v>
      </c>
      <c r="U66" s="28"/>
      <c r="V66" s="28"/>
      <c r="W66" s="197"/>
      <c r="X66" s="70"/>
      <c r="Y66" s="30"/>
    </row>
    <row r="67" spans="2:25" ht="14.25" customHeight="1">
      <c r="B67" s="28" t="s">
        <v>267</v>
      </c>
      <c r="C67" s="24"/>
      <c r="D67" s="197"/>
      <c r="E67" s="70"/>
      <c r="F67" s="30"/>
      <c r="G67" s="24"/>
      <c r="H67" s="24"/>
      <c r="J67" s="40"/>
      <c r="K67" s="18" t="s">
        <v>176</v>
      </c>
      <c r="L67" s="18"/>
      <c r="M67" s="18"/>
      <c r="N67" s="18"/>
      <c r="O67" s="40"/>
      <c r="P67" s="40"/>
      <c r="Q67" s="40"/>
      <c r="T67" s="28" t="s">
        <v>268</v>
      </c>
      <c r="U67" s="24"/>
      <c r="V67" s="288"/>
      <c r="W67" s="26" t="s">
        <v>67</v>
      </c>
      <c r="X67" s="243"/>
      <c r="Y67" s="70"/>
    </row>
    <row r="68" spans="10:26" ht="14.25" customHeight="1">
      <c r="J68" s="40"/>
      <c r="K68" s="28" t="s">
        <v>156</v>
      </c>
      <c r="L68" s="40"/>
      <c r="M68" s="290">
        <v>33.9</v>
      </c>
      <c r="N68" s="71"/>
      <c r="O68" s="41"/>
      <c r="P68" s="40"/>
      <c r="Q68" s="40"/>
      <c r="R68" s="40"/>
      <c r="S68" s="40"/>
      <c r="Z68" s="44"/>
    </row>
    <row r="69" spans="1:26" ht="14.25" customHeight="1">
      <c r="A69" s="248"/>
      <c r="B69" s="248"/>
      <c r="C69" s="248"/>
      <c r="D69" s="248"/>
      <c r="E69" s="248"/>
      <c r="F69" s="248"/>
      <c r="G69" s="248"/>
      <c r="H69" s="248"/>
      <c r="I69" s="243"/>
      <c r="J69" s="243"/>
      <c r="K69" s="248"/>
      <c r="L69" s="243"/>
      <c r="M69" s="248"/>
      <c r="N69" s="248"/>
      <c r="O69" s="61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7" ht="14.25" customHeight="1">
      <c r="A70" s="248"/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3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23"/>
    </row>
    <row r="71" spans="1:26" ht="14.25" customHeight="1">
      <c r="A71" s="61"/>
      <c r="B71" s="23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59"/>
      <c r="N71" s="58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8:25" ht="12.75">
      <c r="R72" s="67"/>
      <c r="S72" s="67"/>
      <c r="T72" s="66"/>
      <c r="U72" s="66"/>
      <c r="V72" s="66"/>
      <c r="W72" s="66"/>
      <c r="X72" s="66"/>
      <c r="Y72" s="66"/>
    </row>
    <row r="73" ht="12.75">
      <c r="Z73" s="68"/>
    </row>
    <row r="74" spans="25:26" ht="12.75">
      <c r="Y74" s="23"/>
      <c r="Z74" s="23"/>
    </row>
    <row r="75" ht="12.75">
      <c r="Z75" s="23"/>
    </row>
    <row r="76" spans="12:14" ht="12.75">
      <c r="L76" s="68" t="s">
        <v>190</v>
      </c>
      <c r="N76" s="54" t="s">
        <v>121</v>
      </c>
    </row>
  </sheetData>
  <sheetProtection/>
  <mergeCells count="1">
    <mergeCell ref="P62:Q62"/>
  </mergeCells>
  <printOptions verticalCentered="1"/>
  <pageMargins left="0.25" right="0.25" top="0.75" bottom="0.75" header="0.3" footer="0.3"/>
  <pageSetup fitToHeight="1" fitToWidth="1" horizontalDpi="600" verticalDpi="600" orientation="portrait" paperSize="123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"/>
  <sheetViews>
    <sheetView zoomScale="130" zoomScaleNormal="130" zoomScalePageLayoutView="0" workbookViewId="0" topLeftCell="A25">
      <selection activeCell="O56" sqref="O56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6.00390625" style="0" customWidth="1"/>
    <col min="4" max="5" width="5.421875" style="0" customWidth="1"/>
    <col min="6" max="6" width="6.00390625" style="0" customWidth="1"/>
    <col min="7" max="7" width="4.57421875" style="0" customWidth="1"/>
    <col min="8" max="8" width="3.28125" style="0" customWidth="1"/>
    <col min="9" max="9" width="6.140625" style="0" customWidth="1"/>
    <col min="10" max="10" width="5.421875" style="0" customWidth="1"/>
    <col min="11" max="11" width="6.8515625" style="0" customWidth="1"/>
    <col min="12" max="12" width="5.8515625" style="0" customWidth="1"/>
    <col min="13" max="13" width="6.421875" style="0" customWidth="1"/>
    <col min="14" max="14" width="7.140625" style="0" customWidth="1"/>
    <col min="15" max="15" width="7.7109375" style="0" customWidth="1"/>
    <col min="16" max="16" width="4.28125" style="0" customWidth="1"/>
    <col min="17" max="17" width="4.57421875" style="0" customWidth="1"/>
    <col min="18" max="18" width="3.8515625" style="0" customWidth="1"/>
    <col min="19" max="19" width="5.421875" style="0" customWidth="1"/>
    <col min="20" max="20" width="6.28125" style="0" customWidth="1"/>
    <col min="21" max="21" width="5.140625" style="0" customWidth="1"/>
    <col min="22" max="22" width="7.8515625" style="0" customWidth="1"/>
    <col min="23" max="24" width="6.00390625" style="0" customWidth="1"/>
    <col min="25" max="25" width="6.57421875" style="0" customWidth="1"/>
    <col min="26" max="26" width="14.00390625" style="0" customWidth="1"/>
    <col min="27" max="27" width="12.00390625" style="0" customWidth="1"/>
  </cols>
  <sheetData>
    <row r="1" spans="20:26" ht="12.75">
      <c r="T1" s="16"/>
      <c r="U1" s="16"/>
      <c r="V1" s="16"/>
      <c r="W1" s="16"/>
      <c r="X1" s="16"/>
      <c r="Y1" s="16"/>
      <c r="Z1" s="16"/>
    </row>
    <row r="2" spans="1:26" ht="15" customHeight="1">
      <c r="A2" s="300" t="s">
        <v>69</v>
      </c>
      <c r="B2" s="300"/>
      <c r="C2" s="300"/>
      <c r="D2" s="300"/>
      <c r="E2" s="300"/>
      <c r="F2" s="300"/>
      <c r="G2" s="300"/>
      <c r="H2" s="300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300" t="s">
        <v>71</v>
      </c>
      <c r="V2" s="300" t="s">
        <v>196</v>
      </c>
      <c r="W2" s="300"/>
      <c r="X2" s="300"/>
      <c r="Y2" s="300" t="s">
        <v>227</v>
      </c>
      <c r="Z2" s="300"/>
    </row>
    <row r="3" spans="1:26" ht="15" customHeight="1">
      <c r="A3" s="300" t="s">
        <v>53</v>
      </c>
      <c r="B3" s="300"/>
      <c r="C3" s="300"/>
      <c r="D3" s="300"/>
      <c r="E3" s="300"/>
      <c r="F3" s="300"/>
      <c r="G3" s="300"/>
      <c r="H3" s="300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300" t="s">
        <v>248</v>
      </c>
      <c r="Y3" s="300" t="s">
        <v>191</v>
      </c>
      <c r="Z3" s="300"/>
    </row>
    <row r="4" spans="1:27" ht="15" customHeight="1">
      <c r="A4" s="300" t="s">
        <v>86</v>
      </c>
      <c r="B4" s="300"/>
      <c r="C4" s="300"/>
      <c r="D4" s="300"/>
      <c r="E4" s="300"/>
      <c r="F4" s="300"/>
      <c r="G4" s="300"/>
      <c r="H4" s="300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300"/>
      <c r="V4" s="300"/>
      <c r="W4" s="300"/>
      <c r="X4" s="300"/>
      <c r="Y4" s="300" t="s">
        <v>189</v>
      </c>
      <c r="Z4" s="300"/>
      <c r="AA4" s="300"/>
    </row>
    <row r="5" spans="1:26" ht="15" customHeight="1">
      <c r="A5" s="300" t="s">
        <v>54</v>
      </c>
      <c r="B5" s="300"/>
      <c r="C5" s="300"/>
      <c r="D5" s="300"/>
      <c r="E5" s="300"/>
      <c r="F5" s="300"/>
      <c r="G5" s="300"/>
      <c r="H5" s="300"/>
      <c r="I5" s="237"/>
      <c r="J5" s="237"/>
      <c r="K5" s="237"/>
      <c r="L5" s="259" t="s">
        <v>408</v>
      </c>
      <c r="M5" s="248"/>
      <c r="N5" s="248"/>
      <c r="O5" s="248"/>
      <c r="P5" s="248"/>
      <c r="Q5" s="237"/>
      <c r="R5" s="237"/>
      <c r="S5" s="237"/>
      <c r="T5" s="237"/>
      <c r="U5" s="237"/>
      <c r="V5" s="237"/>
      <c r="W5" s="300" t="s">
        <v>121</v>
      </c>
      <c r="X5" s="300" t="s">
        <v>121</v>
      </c>
      <c r="Y5" s="300" t="s">
        <v>173</v>
      </c>
      <c r="Z5" s="237"/>
    </row>
    <row r="6" spans="1:26" ht="15" customHeight="1">
      <c r="A6" s="300" t="s">
        <v>55</v>
      </c>
      <c r="B6" s="300"/>
      <c r="C6" s="300"/>
      <c r="D6" s="300"/>
      <c r="E6" s="300"/>
      <c r="F6" s="300"/>
      <c r="G6" s="300"/>
      <c r="H6" s="300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300"/>
      <c r="U6" s="300"/>
      <c r="V6" s="300"/>
      <c r="W6" s="300"/>
      <c r="X6" s="300"/>
      <c r="Z6" s="300"/>
    </row>
    <row r="7" spans="1:26" ht="15" customHeight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86" t="s">
        <v>180</v>
      </c>
      <c r="L7" s="286"/>
      <c r="M7" s="286"/>
      <c r="N7" s="286"/>
      <c r="O7" s="286"/>
      <c r="P7" s="286"/>
      <c r="Q7" s="286"/>
      <c r="R7" s="286"/>
      <c r="S7" s="237"/>
      <c r="T7" s="237"/>
      <c r="U7" s="237"/>
      <c r="V7" s="237"/>
      <c r="W7" s="301"/>
      <c r="X7" s="237"/>
      <c r="Y7" s="237"/>
      <c r="Z7" s="237"/>
    </row>
    <row r="8" ht="15" customHeight="1"/>
    <row r="9" spans="11:19" ht="15" customHeight="1">
      <c r="K9" s="20" t="s">
        <v>58</v>
      </c>
      <c r="L9" s="20"/>
      <c r="M9" s="20"/>
      <c r="N9" s="20"/>
      <c r="O9" s="20"/>
      <c r="P9" s="20"/>
      <c r="Q9" s="21"/>
      <c r="R9" s="21"/>
      <c r="S9" s="21"/>
    </row>
    <row r="10" spans="1:27" ht="15" customHeight="1">
      <c r="A10" s="280"/>
      <c r="B10" s="281"/>
      <c r="C10" s="230" t="s">
        <v>50</v>
      </c>
      <c r="D10" s="230"/>
      <c r="E10" s="230"/>
      <c r="F10" s="282"/>
      <c r="G10" s="282"/>
      <c r="H10" s="282"/>
      <c r="I10" s="230" t="s">
        <v>52</v>
      </c>
      <c r="J10" s="230"/>
      <c r="K10" s="230"/>
      <c r="L10" s="282"/>
      <c r="M10" s="282"/>
      <c r="N10" s="282"/>
      <c r="O10" s="282"/>
      <c r="P10" s="282"/>
      <c r="Q10" s="230" t="s">
        <v>51</v>
      </c>
      <c r="R10" s="230"/>
      <c r="S10" s="230"/>
      <c r="T10" s="282"/>
      <c r="U10" s="281"/>
      <c r="V10" s="281"/>
      <c r="W10" s="281"/>
      <c r="X10" s="281"/>
      <c r="Y10" s="281"/>
      <c r="Z10" s="281"/>
      <c r="AA10" s="7"/>
    </row>
    <row r="11" spans="1:28" ht="15" customHeight="1">
      <c r="A11" s="292" t="s">
        <v>9</v>
      </c>
      <c r="B11" s="293" t="s">
        <v>20</v>
      </c>
      <c r="C11" s="293" t="s">
        <v>20</v>
      </c>
      <c r="D11" s="293" t="s">
        <v>17</v>
      </c>
      <c r="E11" s="293" t="s">
        <v>3</v>
      </c>
      <c r="F11" s="293" t="s">
        <v>5</v>
      </c>
      <c r="G11" s="293" t="s">
        <v>8</v>
      </c>
      <c r="H11" s="293" t="s">
        <v>10</v>
      </c>
      <c r="I11" s="293" t="s">
        <v>11</v>
      </c>
      <c r="J11" s="293" t="s">
        <v>13</v>
      </c>
      <c r="K11" s="293" t="s">
        <v>13</v>
      </c>
      <c r="L11" s="293" t="s">
        <v>0</v>
      </c>
      <c r="M11" s="293" t="s">
        <v>1</v>
      </c>
      <c r="N11" s="293" t="s">
        <v>0</v>
      </c>
      <c r="O11" s="293" t="s">
        <v>1</v>
      </c>
      <c r="P11" s="293"/>
      <c r="Q11" s="293"/>
      <c r="R11" s="293" t="s">
        <v>0</v>
      </c>
      <c r="S11" s="293" t="s">
        <v>40</v>
      </c>
      <c r="T11" s="293" t="s">
        <v>2</v>
      </c>
      <c r="U11" s="293" t="s">
        <v>41</v>
      </c>
      <c r="V11" s="293" t="s">
        <v>42</v>
      </c>
      <c r="W11" s="293" t="s">
        <v>42</v>
      </c>
      <c r="X11" s="293" t="s">
        <v>46</v>
      </c>
      <c r="Y11" s="293" t="s">
        <v>99</v>
      </c>
      <c r="Z11" s="312" t="s">
        <v>70</v>
      </c>
      <c r="AA11" s="294"/>
      <c r="AB11" s="16"/>
    </row>
    <row r="12" spans="1:28" ht="15" customHeight="1">
      <c r="A12" s="295" t="s">
        <v>17</v>
      </c>
      <c r="B12" s="293" t="s">
        <v>17</v>
      </c>
      <c r="C12" s="293" t="s">
        <v>22</v>
      </c>
      <c r="D12" s="293" t="s">
        <v>56</v>
      </c>
      <c r="E12" s="293" t="s">
        <v>25</v>
      </c>
      <c r="F12" s="293" t="s">
        <v>6</v>
      </c>
      <c r="G12" s="293" t="s">
        <v>9</v>
      </c>
      <c r="H12" s="293" t="s">
        <v>9</v>
      </c>
      <c r="I12" s="293" t="s">
        <v>12</v>
      </c>
      <c r="J12" s="293" t="s">
        <v>14</v>
      </c>
      <c r="K12" s="293" t="s">
        <v>15</v>
      </c>
      <c r="L12" s="293" t="s">
        <v>29</v>
      </c>
      <c r="M12" s="293" t="s">
        <v>29</v>
      </c>
      <c r="N12" s="293" t="s">
        <v>33</v>
      </c>
      <c r="O12" s="293" t="s">
        <v>33</v>
      </c>
      <c r="P12" s="293" t="s">
        <v>5</v>
      </c>
      <c r="Q12" s="293" t="s">
        <v>5</v>
      </c>
      <c r="R12" s="293" t="s">
        <v>38</v>
      </c>
      <c r="S12" s="293"/>
      <c r="T12" s="293" t="s">
        <v>38</v>
      </c>
      <c r="U12" s="293" t="s">
        <v>40</v>
      </c>
      <c r="V12" s="293" t="s">
        <v>43</v>
      </c>
      <c r="W12" s="293" t="s">
        <v>43</v>
      </c>
      <c r="X12" s="293" t="s">
        <v>47</v>
      </c>
      <c r="Y12" s="293" t="s">
        <v>100</v>
      </c>
      <c r="Z12" s="313"/>
      <c r="AA12" s="294"/>
      <c r="AB12" s="16"/>
    </row>
    <row r="13" spans="1:28" ht="15" customHeight="1">
      <c r="A13" s="295" t="s">
        <v>18</v>
      </c>
      <c r="B13" s="293" t="s">
        <v>21</v>
      </c>
      <c r="C13" s="293" t="s">
        <v>23</v>
      </c>
      <c r="D13" s="293" t="s">
        <v>57</v>
      </c>
      <c r="E13" s="293" t="s">
        <v>4</v>
      </c>
      <c r="F13" s="293" t="s">
        <v>7</v>
      </c>
      <c r="G13" s="293" t="s">
        <v>9</v>
      </c>
      <c r="H13" s="293" t="s">
        <v>9</v>
      </c>
      <c r="I13" s="293" t="s">
        <v>26</v>
      </c>
      <c r="J13" s="293" t="s">
        <v>15</v>
      </c>
      <c r="K13" s="293" t="s">
        <v>27</v>
      </c>
      <c r="L13" s="293" t="s">
        <v>30</v>
      </c>
      <c r="M13" s="293" t="s">
        <v>30</v>
      </c>
      <c r="N13" s="293" t="s">
        <v>34</v>
      </c>
      <c r="O13" s="293" t="s">
        <v>34</v>
      </c>
      <c r="P13" s="293" t="s">
        <v>36</v>
      </c>
      <c r="Q13" s="293" t="s">
        <v>37</v>
      </c>
      <c r="R13" s="293" t="s">
        <v>39</v>
      </c>
      <c r="S13" s="293"/>
      <c r="T13" s="293" t="s">
        <v>39</v>
      </c>
      <c r="U13" s="250"/>
      <c r="V13" s="293" t="s">
        <v>44</v>
      </c>
      <c r="W13" s="293" t="s">
        <v>45</v>
      </c>
      <c r="X13" s="293" t="s">
        <v>48</v>
      </c>
      <c r="Y13" s="293" t="s">
        <v>0</v>
      </c>
      <c r="Z13" s="313"/>
      <c r="AA13" s="294"/>
      <c r="AB13" s="16"/>
    </row>
    <row r="14" spans="1:28" ht="15" customHeight="1">
      <c r="A14" s="295" t="s">
        <v>19</v>
      </c>
      <c r="B14" s="293" t="s">
        <v>24</v>
      </c>
      <c r="C14" s="293" t="s">
        <v>24</v>
      </c>
      <c r="D14" s="293"/>
      <c r="E14" s="293"/>
      <c r="F14" s="293" t="s">
        <v>24</v>
      </c>
      <c r="G14" s="293"/>
      <c r="H14" s="293"/>
      <c r="I14" s="293"/>
      <c r="J14" s="293" t="s">
        <v>16</v>
      </c>
      <c r="K14" s="293" t="s">
        <v>28</v>
      </c>
      <c r="L14" s="293" t="s">
        <v>31</v>
      </c>
      <c r="M14" s="293" t="s">
        <v>31</v>
      </c>
      <c r="N14" s="293" t="s">
        <v>35</v>
      </c>
      <c r="O14" s="293" t="s">
        <v>35</v>
      </c>
      <c r="P14" s="293"/>
      <c r="Q14" s="293"/>
      <c r="R14" s="293"/>
      <c r="S14" s="293"/>
      <c r="T14" s="250"/>
      <c r="U14" s="293"/>
      <c r="V14" s="293" t="s">
        <v>32</v>
      </c>
      <c r="W14" s="293" t="s">
        <v>32</v>
      </c>
      <c r="X14" s="293" t="s">
        <v>49</v>
      </c>
      <c r="Y14" s="293" t="s">
        <v>101</v>
      </c>
      <c r="Z14" s="313"/>
      <c r="AA14" s="294"/>
      <c r="AB14" s="16"/>
    </row>
    <row r="15" spans="1:28" ht="15" customHeight="1">
      <c r="A15" s="296"/>
      <c r="B15" s="297"/>
      <c r="C15" s="297"/>
      <c r="D15" s="297"/>
      <c r="E15" s="297"/>
      <c r="F15" s="297"/>
      <c r="G15" s="297"/>
      <c r="H15" s="297"/>
      <c r="I15" s="297"/>
      <c r="J15" s="297"/>
      <c r="K15" s="297" t="s">
        <v>16</v>
      </c>
      <c r="L15" s="297" t="s">
        <v>32</v>
      </c>
      <c r="M15" s="297" t="s">
        <v>32</v>
      </c>
      <c r="N15" s="297"/>
      <c r="O15" s="298"/>
      <c r="P15" s="297"/>
      <c r="Q15" s="297"/>
      <c r="R15" s="297"/>
      <c r="S15" s="297"/>
      <c r="T15" s="298"/>
      <c r="U15" s="297"/>
      <c r="V15" s="297"/>
      <c r="W15" s="297"/>
      <c r="X15" s="297" t="s">
        <v>24</v>
      </c>
      <c r="Y15" s="297"/>
      <c r="Z15" s="314"/>
      <c r="AA15" s="299"/>
      <c r="AB15" s="16"/>
    </row>
    <row r="16" spans="1:27" ht="15" customHeight="1">
      <c r="A16" s="188">
        <v>1</v>
      </c>
      <c r="B16" s="189">
        <v>46</v>
      </c>
      <c r="C16" s="264">
        <v>20</v>
      </c>
      <c r="D16" s="190">
        <v>33</v>
      </c>
      <c r="E16" s="189">
        <v>-6</v>
      </c>
      <c r="F16" s="189">
        <v>35</v>
      </c>
      <c r="G16" s="190">
        <v>32</v>
      </c>
      <c r="H16" s="190">
        <v>0</v>
      </c>
      <c r="I16" s="190">
        <v>0</v>
      </c>
      <c r="J16" s="190">
        <v>0</v>
      </c>
      <c r="K16" s="189">
        <v>0</v>
      </c>
      <c r="L16" s="189">
        <v>73</v>
      </c>
      <c r="M16" s="189">
        <v>46</v>
      </c>
      <c r="N16" s="189">
        <v>3005</v>
      </c>
      <c r="O16" s="189">
        <v>2987</v>
      </c>
      <c r="P16" s="189"/>
      <c r="Q16" s="189"/>
      <c r="R16" s="189"/>
      <c r="S16" s="189"/>
      <c r="T16" s="191"/>
      <c r="U16" s="192"/>
      <c r="V16" s="189">
        <v>0</v>
      </c>
      <c r="W16" s="189">
        <v>10</v>
      </c>
      <c r="X16" s="191">
        <v>37</v>
      </c>
      <c r="Y16" s="192"/>
      <c r="Z16" s="315" t="s">
        <v>411</v>
      </c>
      <c r="AA16" s="3"/>
    </row>
    <row r="17" spans="1:27" ht="15" customHeight="1">
      <c r="A17" s="188">
        <v>2</v>
      </c>
      <c r="B17" s="194">
        <v>51</v>
      </c>
      <c r="C17" s="189">
        <v>35</v>
      </c>
      <c r="D17" s="190">
        <v>43</v>
      </c>
      <c r="E17" s="189">
        <v>2</v>
      </c>
      <c r="F17" s="189">
        <v>37</v>
      </c>
      <c r="G17" s="190">
        <v>22</v>
      </c>
      <c r="H17" s="190">
        <v>0</v>
      </c>
      <c r="I17" s="190">
        <v>0</v>
      </c>
      <c r="J17" s="189">
        <v>0</v>
      </c>
      <c r="K17" s="189">
        <v>0</v>
      </c>
      <c r="L17" s="189">
        <v>71</v>
      </c>
      <c r="M17" s="189">
        <v>45</v>
      </c>
      <c r="N17" s="189">
        <v>3005</v>
      </c>
      <c r="O17" s="189">
        <v>2990</v>
      </c>
      <c r="P17" s="189"/>
      <c r="Q17" s="189"/>
      <c r="R17" s="189"/>
      <c r="S17" s="189"/>
      <c r="T17" s="191"/>
      <c r="U17" s="192"/>
      <c r="V17" s="189">
        <v>10</v>
      </c>
      <c r="W17" s="189">
        <v>1</v>
      </c>
      <c r="X17" s="302">
        <v>37.4</v>
      </c>
      <c r="Y17" s="303"/>
      <c r="Z17" s="315"/>
      <c r="AA17" s="3"/>
    </row>
    <row r="18" spans="1:27" ht="15" customHeight="1">
      <c r="A18" s="188">
        <v>3</v>
      </c>
      <c r="B18" s="189">
        <v>45</v>
      </c>
      <c r="C18" s="189">
        <v>27</v>
      </c>
      <c r="D18" s="190">
        <v>36</v>
      </c>
      <c r="E18" s="189">
        <v>-3</v>
      </c>
      <c r="F18" s="189">
        <v>33</v>
      </c>
      <c r="G18" s="190">
        <v>29</v>
      </c>
      <c r="H18" s="190">
        <v>0</v>
      </c>
      <c r="I18" s="189">
        <v>0.39</v>
      </c>
      <c r="J18" s="189">
        <v>1.4</v>
      </c>
      <c r="K18" s="189">
        <v>1.4</v>
      </c>
      <c r="L18" s="189">
        <v>74</v>
      </c>
      <c r="M18" s="189">
        <v>47</v>
      </c>
      <c r="N18" s="189">
        <v>3008</v>
      </c>
      <c r="O18" s="189">
        <v>2979</v>
      </c>
      <c r="P18" s="189"/>
      <c r="Q18" s="189"/>
      <c r="R18" s="189"/>
      <c r="S18" s="189"/>
      <c r="T18" s="191"/>
      <c r="U18" s="192"/>
      <c r="V18" s="189">
        <v>0</v>
      </c>
      <c r="W18" s="197">
        <v>10</v>
      </c>
      <c r="X18" s="202">
        <v>42.1</v>
      </c>
      <c r="Y18" s="196"/>
      <c r="Z18" s="315"/>
      <c r="AA18" s="3"/>
    </row>
    <row r="19" spans="1:27" ht="15" customHeight="1">
      <c r="A19" s="188">
        <v>4</v>
      </c>
      <c r="B19" s="197">
        <v>49</v>
      </c>
      <c r="C19" s="189">
        <v>33</v>
      </c>
      <c r="D19" s="190">
        <v>41</v>
      </c>
      <c r="E19" s="189">
        <v>2</v>
      </c>
      <c r="F19" s="189">
        <v>35</v>
      </c>
      <c r="G19" s="190">
        <v>24</v>
      </c>
      <c r="H19" s="190">
        <v>0</v>
      </c>
      <c r="I19" s="189">
        <v>0.07</v>
      </c>
      <c r="J19" s="189">
        <v>0.5</v>
      </c>
      <c r="K19" s="189">
        <v>0</v>
      </c>
      <c r="L19" s="189">
        <v>79</v>
      </c>
      <c r="M19" s="189">
        <v>56</v>
      </c>
      <c r="N19" s="189">
        <v>2994</v>
      </c>
      <c r="O19" s="189">
        <v>2979</v>
      </c>
      <c r="P19" s="189"/>
      <c r="Q19" s="189"/>
      <c r="R19" s="189"/>
      <c r="S19" s="189"/>
      <c r="T19" s="191"/>
      <c r="U19" s="198"/>
      <c r="V19" s="189">
        <v>10</v>
      </c>
      <c r="W19" s="189">
        <v>4</v>
      </c>
      <c r="X19" s="202">
        <v>38.3</v>
      </c>
      <c r="Y19" s="196"/>
      <c r="Z19" s="315"/>
      <c r="AA19" s="3"/>
    </row>
    <row r="20" spans="1:27" ht="15" customHeight="1">
      <c r="A20" s="188">
        <v>5</v>
      </c>
      <c r="B20" s="194">
        <v>44</v>
      </c>
      <c r="C20" s="189">
        <v>33</v>
      </c>
      <c r="D20" s="190">
        <v>39</v>
      </c>
      <c r="E20" s="189">
        <v>-2</v>
      </c>
      <c r="F20" s="189">
        <v>39</v>
      </c>
      <c r="G20" s="190">
        <v>26</v>
      </c>
      <c r="H20" s="190">
        <v>0</v>
      </c>
      <c r="I20" s="189">
        <v>0.42</v>
      </c>
      <c r="J20" s="189" t="s">
        <v>18</v>
      </c>
      <c r="K20" s="189">
        <v>0</v>
      </c>
      <c r="L20" s="189">
        <v>80</v>
      </c>
      <c r="M20" s="189">
        <v>70</v>
      </c>
      <c r="N20" s="189">
        <v>2980</v>
      </c>
      <c r="O20" s="189">
        <v>2929</v>
      </c>
      <c r="P20" s="189"/>
      <c r="Q20" s="189"/>
      <c r="R20" s="189"/>
      <c r="S20" s="189"/>
      <c r="T20" s="189"/>
      <c r="U20" s="192"/>
      <c r="V20" s="189">
        <v>8</v>
      </c>
      <c r="W20" s="189">
        <v>10</v>
      </c>
      <c r="X20" s="302">
        <v>39.4</v>
      </c>
      <c r="Y20" s="303"/>
      <c r="Z20" s="315"/>
      <c r="AA20" s="3"/>
    </row>
    <row r="21" spans="1:27" ht="15" customHeight="1">
      <c r="A21" s="188">
        <v>6</v>
      </c>
      <c r="B21" s="189">
        <v>40</v>
      </c>
      <c r="C21" s="189">
        <v>33</v>
      </c>
      <c r="D21" s="190">
        <v>37</v>
      </c>
      <c r="E21" s="189">
        <v>-5</v>
      </c>
      <c r="F21" s="189">
        <v>34</v>
      </c>
      <c r="G21" s="190">
        <v>28</v>
      </c>
      <c r="H21" s="190">
        <v>0</v>
      </c>
      <c r="I21" s="189">
        <v>0.27</v>
      </c>
      <c r="J21" s="189">
        <v>0.1</v>
      </c>
      <c r="K21" s="189">
        <v>0.1</v>
      </c>
      <c r="L21" s="189">
        <v>82</v>
      </c>
      <c r="M21" s="189">
        <v>77</v>
      </c>
      <c r="N21" s="189">
        <v>2947</v>
      </c>
      <c r="O21" s="189">
        <v>2913</v>
      </c>
      <c r="P21" s="189"/>
      <c r="Q21" s="189"/>
      <c r="R21" s="189"/>
      <c r="S21" s="189"/>
      <c r="T21" s="191"/>
      <c r="U21" s="192"/>
      <c r="V21" s="189">
        <v>10</v>
      </c>
      <c r="W21" s="189">
        <v>10</v>
      </c>
      <c r="X21" s="202" t="s">
        <v>412</v>
      </c>
      <c r="Y21" s="196"/>
      <c r="Z21" s="315"/>
      <c r="AA21" s="3"/>
    </row>
    <row r="22" spans="1:27" ht="15" customHeight="1">
      <c r="A22" s="188">
        <v>7</v>
      </c>
      <c r="B22" s="189">
        <v>37</v>
      </c>
      <c r="C22" s="189">
        <v>30</v>
      </c>
      <c r="D22" s="190">
        <v>34</v>
      </c>
      <c r="E22" s="189">
        <v>-8</v>
      </c>
      <c r="F22" s="189">
        <v>31</v>
      </c>
      <c r="G22" s="190">
        <v>31</v>
      </c>
      <c r="H22" s="190">
        <v>0</v>
      </c>
      <c r="I22" s="189">
        <v>0.12</v>
      </c>
      <c r="J22" s="189">
        <v>0.6</v>
      </c>
      <c r="K22" s="189">
        <v>0.3</v>
      </c>
      <c r="L22" s="189">
        <v>82</v>
      </c>
      <c r="M22" s="189">
        <v>70</v>
      </c>
      <c r="N22" s="189">
        <v>2984</v>
      </c>
      <c r="O22" s="189">
        <v>2943</v>
      </c>
      <c r="P22" s="189"/>
      <c r="Q22" s="189"/>
      <c r="R22" s="189"/>
      <c r="S22" s="189"/>
      <c r="T22" s="191"/>
      <c r="U22" s="201"/>
      <c r="V22" s="189">
        <v>10</v>
      </c>
      <c r="W22" s="189">
        <v>10</v>
      </c>
      <c r="X22" s="202">
        <v>39.9</v>
      </c>
      <c r="Y22" s="196"/>
      <c r="Z22" s="315"/>
      <c r="AA22" s="3"/>
    </row>
    <row r="23" spans="1:27" ht="15" customHeight="1">
      <c r="A23" s="188">
        <v>8</v>
      </c>
      <c r="B23" s="189">
        <v>51</v>
      </c>
      <c r="C23" s="189">
        <v>31</v>
      </c>
      <c r="D23" s="190">
        <v>41</v>
      </c>
      <c r="E23" s="189">
        <v>0</v>
      </c>
      <c r="F23" s="189">
        <v>32</v>
      </c>
      <c r="G23" s="190">
        <v>24</v>
      </c>
      <c r="H23" s="190">
        <v>0</v>
      </c>
      <c r="I23" s="189">
        <v>0.05</v>
      </c>
      <c r="J23" s="189">
        <v>0.3</v>
      </c>
      <c r="K23" s="189">
        <v>0</v>
      </c>
      <c r="L23" s="189">
        <v>77</v>
      </c>
      <c r="M23" s="189">
        <v>35</v>
      </c>
      <c r="N23" s="189">
        <v>2990</v>
      </c>
      <c r="O23" s="189">
        <v>2984</v>
      </c>
      <c r="P23" s="189"/>
      <c r="Q23" s="189"/>
      <c r="R23" s="189"/>
      <c r="S23" s="189"/>
      <c r="T23" s="191"/>
      <c r="U23" s="192"/>
      <c r="V23" s="189">
        <v>10</v>
      </c>
      <c r="W23" s="189">
        <v>0</v>
      </c>
      <c r="X23" s="202">
        <v>44.2</v>
      </c>
      <c r="Y23" s="196"/>
      <c r="Z23" s="315"/>
      <c r="AA23" s="3"/>
    </row>
    <row r="24" spans="1:27" ht="15" customHeight="1">
      <c r="A24" s="188">
        <v>9</v>
      </c>
      <c r="B24" s="189">
        <v>58</v>
      </c>
      <c r="C24" s="189">
        <v>24</v>
      </c>
      <c r="D24" s="190">
        <v>41</v>
      </c>
      <c r="E24" s="189">
        <v>0</v>
      </c>
      <c r="F24" s="189">
        <v>42</v>
      </c>
      <c r="G24" s="190">
        <v>24</v>
      </c>
      <c r="H24" s="190">
        <v>0</v>
      </c>
      <c r="I24" s="189">
        <v>0</v>
      </c>
      <c r="J24" s="190">
        <v>0</v>
      </c>
      <c r="K24" s="189">
        <v>0</v>
      </c>
      <c r="L24" s="189">
        <v>64</v>
      </c>
      <c r="M24" s="189">
        <v>24</v>
      </c>
      <c r="N24" s="189">
        <v>2992</v>
      </c>
      <c r="O24" s="264">
        <v>2980</v>
      </c>
      <c r="P24" s="189"/>
      <c r="Q24" s="189"/>
      <c r="R24" s="189"/>
      <c r="S24" s="189"/>
      <c r="T24" s="191"/>
      <c r="U24" s="192"/>
      <c r="V24" s="189">
        <v>0</v>
      </c>
      <c r="W24" s="195">
        <v>4</v>
      </c>
      <c r="X24" s="202">
        <v>46.1</v>
      </c>
      <c r="Y24" s="196"/>
      <c r="Z24" s="315"/>
      <c r="AA24" s="3"/>
    </row>
    <row r="25" spans="1:27" ht="15" customHeight="1">
      <c r="A25" s="188">
        <v>10</v>
      </c>
      <c r="B25" s="189">
        <v>62</v>
      </c>
      <c r="C25" s="189">
        <v>37</v>
      </c>
      <c r="D25" s="190">
        <v>50</v>
      </c>
      <c r="E25" s="189">
        <v>7</v>
      </c>
      <c r="F25" s="189">
        <v>47</v>
      </c>
      <c r="G25" s="190">
        <v>15</v>
      </c>
      <c r="H25" s="190">
        <v>0</v>
      </c>
      <c r="I25" s="190">
        <v>0</v>
      </c>
      <c r="J25" s="189">
        <v>0</v>
      </c>
      <c r="K25" s="189">
        <v>0</v>
      </c>
      <c r="L25" s="189">
        <v>53</v>
      </c>
      <c r="M25" s="189">
        <v>44</v>
      </c>
      <c r="N25" s="189">
        <v>2982</v>
      </c>
      <c r="O25" s="189">
        <v>2936</v>
      </c>
      <c r="P25" s="189"/>
      <c r="Q25" s="189"/>
      <c r="R25" s="189"/>
      <c r="S25" s="189"/>
      <c r="T25" s="189"/>
      <c r="U25" s="192"/>
      <c r="V25" s="189">
        <v>8</v>
      </c>
      <c r="W25" s="189">
        <v>10</v>
      </c>
      <c r="X25" s="202">
        <v>49.1</v>
      </c>
      <c r="Y25" s="196"/>
      <c r="Z25" s="315"/>
      <c r="AA25" s="3"/>
    </row>
    <row r="26" spans="1:27" ht="15" customHeight="1">
      <c r="A26" s="188">
        <v>11</v>
      </c>
      <c r="B26" s="189">
        <v>62</v>
      </c>
      <c r="C26" s="264">
        <v>38</v>
      </c>
      <c r="D26" s="190">
        <v>50</v>
      </c>
      <c r="E26" s="189">
        <v>6</v>
      </c>
      <c r="F26" s="189">
        <v>42</v>
      </c>
      <c r="G26" s="190">
        <v>15</v>
      </c>
      <c r="H26" s="190">
        <v>0</v>
      </c>
      <c r="I26" s="189">
        <v>0</v>
      </c>
      <c r="J26" s="189">
        <v>0</v>
      </c>
      <c r="K26" s="189">
        <v>0</v>
      </c>
      <c r="L26" s="189">
        <v>66</v>
      </c>
      <c r="M26" s="189">
        <v>29</v>
      </c>
      <c r="N26" s="189">
        <v>2990</v>
      </c>
      <c r="O26" s="189">
        <v>2943</v>
      </c>
      <c r="P26" s="189"/>
      <c r="Q26" s="189"/>
      <c r="R26" s="189"/>
      <c r="S26" s="189"/>
      <c r="T26" s="191"/>
      <c r="U26" s="192"/>
      <c r="V26" s="189">
        <v>9</v>
      </c>
      <c r="W26" s="189">
        <v>1</v>
      </c>
      <c r="X26" s="202">
        <v>50.2</v>
      </c>
      <c r="Y26" s="265"/>
      <c r="Z26" s="315"/>
      <c r="AA26" s="3"/>
    </row>
    <row r="27" spans="1:27" ht="15" customHeight="1">
      <c r="A27" s="188">
        <v>12</v>
      </c>
      <c r="B27" s="189">
        <v>56</v>
      </c>
      <c r="C27" s="189">
        <v>39</v>
      </c>
      <c r="D27" s="190">
        <v>48</v>
      </c>
      <c r="E27" s="189">
        <v>3</v>
      </c>
      <c r="F27" s="189">
        <v>45</v>
      </c>
      <c r="G27" s="190">
        <v>17</v>
      </c>
      <c r="H27" s="190">
        <v>0</v>
      </c>
      <c r="I27" s="247">
        <v>0.16</v>
      </c>
      <c r="J27" s="189">
        <v>0</v>
      </c>
      <c r="K27" s="189">
        <v>0</v>
      </c>
      <c r="L27" s="189">
        <v>71</v>
      </c>
      <c r="M27" s="189">
        <v>38</v>
      </c>
      <c r="N27" s="264">
        <v>2991</v>
      </c>
      <c r="O27" s="189">
        <v>2936</v>
      </c>
      <c r="P27" s="189"/>
      <c r="Q27" s="189"/>
      <c r="R27" s="189"/>
      <c r="S27" s="189"/>
      <c r="T27" s="189"/>
      <c r="U27" s="192"/>
      <c r="V27" s="189">
        <v>9</v>
      </c>
      <c r="W27" s="189">
        <v>10</v>
      </c>
      <c r="X27" s="202">
        <v>47.3</v>
      </c>
      <c r="Y27" s="196"/>
      <c r="Z27" s="315" t="s">
        <v>345</v>
      </c>
      <c r="AA27" s="3"/>
    </row>
    <row r="28" spans="1:27" ht="15" customHeight="1">
      <c r="A28" s="188">
        <v>13</v>
      </c>
      <c r="B28" s="189">
        <v>47</v>
      </c>
      <c r="C28" s="189">
        <v>32</v>
      </c>
      <c r="D28" s="190">
        <v>40</v>
      </c>
      <c r="E28" s="189">
        <v>-5</v>
      </c>
      <c r="F28" s="189">
        <v>32</v>
      </c>
      <c r="G28" s="190">
        <v>25</v>
      </c>
      <c r="H28" s="190">
        <v>0</v>
      </c>
      <c r="I28" s="247">
        <v>0.2</v>
      </c>
      <c r="J28" s="189" t="s">
        <v>18</v>
      </c>
      <c r="K28" s="189">
        <v>0</v>
      </c>
      <c r="L28" s="189">
        <v>77</v>
      </c>
      <c r="M28" s="189">
        <v>54</v>
      </c>
      <c r="N28" s="189">
        <v>2965</v>
      </c>
      <c r="O28" s="189">
        <v>2941</v>
      </c>
      <c r="P28" s="189"/>
      <c r="Q28" s="189"/>
      <c r="R28" s="189"/>
      <c r="S28" s="189"/>
      <c r="T28" s="191"/>
      <c r="U28" s="192"/>
      <c r="V28" s="189">
        <v>10</v>
      </c>
      <c r="W28" s="189">
        <v>7</v>
      </c>
      <c r="X28" s="202">
        <v>45.5</v>
      </c>
      <c r="Y28" s="196"/>
      <c r="Z28" s="315" t="s">
        <v>344</v>
      </c>
      <c r="AA28" s="3"/>
    </row>
    <row r="29" spans="1:27" ht="15" customHeight="1">
      <c r="A29" s="188">
        <v>14</v>
      </c>
      <c r="B29" s="189">
        <v>36</v>
      </c>
      <c r="C29" s="189">
        <v>27</v>
      </c>
      <c r="D29" s="190">
        <v>32</v>
      </c>
      <c r="E29" s="189">
        <v>-13</v>
      </c>
      <c r="F29" s="189">
        <v>27</v>
      </c>
      <c r="G29" s="190">
        <v>33</v>
      </c>
      <c r="H29" s="190">
        <v>0</v>
      </c>
      <c r="I29" s="247">
        <v>0.02</v>
      </c>
      <c r="J29" s="189">
        <v>0.4</v>
      </c>
      <c r="K29" s="189" t="s">
        <v>18</v>
      </c>
      <c r="L29" s="189">
        <v>68</v>
      </c>
      <c r="M29" s="189">
        <v>53</v>
      </c>
      <c r="N29" s="189">
        <v>2976</v>
      </c>
      <c r="O29" s="189">
        <v>2946</v>
      </c>
      <c r="P29" s="189"/>
      <c r="Q29" s="189"/>
      <c r="R29" s="189"/>
      <c r="S29" s="189"/>
      <c r="T29" s="191"/>
      <c r="U29" s="192"/>
      <c r="V29" s="189">
        <v>10</v>
      </c>
      <c r="W29" s="189">
        <v>10</v>
      </c>
      <c r="X29" s="202">
        <v>39</v>
      </c>
      <c r="Y29" s="196"/>
      <c r="Z29" s="315" t="s">
        <v>413</v>
      </c>
      <c r="AA29" s="3"/>
    </row>
    <row r="30" spans="1:27" ht="15" customHeight="1">
      <c r="A30" s="188">
        <v>15</v>
      </c>
      <c r="B30" s="264">
        <v>36</v>
      </c>
      <c r="C30" s="189">
        <v>21</v>
      </c>
      <c r="D30" s="190">
        <v>29</v>
      </c>
      <c r="E30" s="189">
        <v>-18</v>
      </c>
      <c r="F30" s="189">
        <v>28</v>
      </c>
      <c r="G30" s="190">
        <v>36</v>
      </c>
      <c r="H30" s="190">
        <v>0</v>
      </c>
      <c r="I30" s="247" t="s">
        <v>18</v>
      </c>
      <c r="J30" s="189" t="s">
        <v>18</v>
      </c>
      <c r="K30" s="189">
        <v>0</v>
      </c>
      <c r="L30" s="189">
        <v>66</v>
      </c>
      <c r="M30" s="189">
        <v>45</v>
      </c>
      <c r="N30" s="189">
        <v>3009</v>
      </c>
      <c r="O30" s="189">
        <v>2974</v>
      </c>
      <c r="P30" s="189"/>
      <c r="Q30" s="189"/>
      <c r="R30" s="189"/>
      <c r="S30" s="189"/>
      <c r="T30" s="191"/>
      <c r="U30" s="189"/>
      <c r="V30" s="189">
        <v>10</v>
      </c>
      <c r="W30" s="189">
        <v>8</v>
      </c>
      <c r="X30" s="202">
        <v>43</v>
      </c>
      <c r="Y30" s="196"/>
      <c r="Z30" s="315" t="s">
        <v>371</v>
      </c>
      <c r="AA30" s="3"/>
    </row>
    <row r="31" spans="1:27" ht="15" customHeight="1">
      <c r="A31" s="188">
        <v>16</v>
      </c>
      <c r="B31" s="189">
        <v>45</v>
      </c>
      <c r="C31" s="189">
        <v>26</v>
      </c>
      <c r="D31" s="190">
        <v>36</v>
      </c>
      <c r="E31" s="189">
        <v>-12</v>
      </c>
      <c r="F31" s="189">
        <v>29</v>
      </c>
      <c r="G31" s="190">
        <v>29</v>
      </c>
      <c r="H31" s="190">
        <v>0</v>
      </c>
      <c r="I31" s="189">
        <v>0</v>
      </c>
      <c r="J31" s="190">
        <v>0</v>
      </c>
      <c r="K31" s="189">
        <v>0</v>
      </c>
      <c r="L31" s="189">
        <v>64</v>
      </c>
      <c r="M31" s="189">
        <v>34</v>
      </c>
      <c r="N31" s="189">
        <v>3028</v>
      </c>
      <c r="O31" s="189">
        <v>3009</v>
      </c>
      <c r="P31" s="189"/>
      <c r="Q31" s="189"/>
      <c r="R31" s="189"/>
      <c r="S31" s="189"/>
      <c r="T31" s="191"/>
      <c r="U31" s="192"/>
      <c r="V31" s="189">
        <v>10</v>
      </c>
      <c r="W31" s="189">
        <v>0</v>
      </c>
      <c r="X31" s="202">
        <v>45.9</v>
      </c>
      <c r="Y31" s="196"/>
      <c r="Z31" s="315"/>
      <c r="AA31" s="3"/>
    </row>
    <row r="32" spans="1:27" ht="15" customHeight="1">
      <c r="A32" s="188">
        <v>17</v>
      </c>
      <c r="B32" s="189">
        <v>46</v>
      </c>
      <c r="C32" s="195">
        <v>24</v>
      </c>
      <c r="D32" s="190">
        <v>35</v>
      </c>
      <c r="E32" s="189">
        <v>-14</v>
      </c>
      <c r="F32" s="189">
        <v>34</v>
      </c>
      <c r="G32" s="190">
        <v>30</v>
      </c>
      <c r="H32" s="190">
        <v>0</v>
      </c>
      <c r="I32" s="205">
        <v>0.06</v>
      </c>
      <c r="J32" s="195">
        <v>0.2</v>
      </c>
      <c r="K32" s="195">
        <v>0.1</v>
      </c>
      <c r="L32" s="189">
        <v>73</v>
      </c>
      <c r="M32" s="189">
        <v>40</v>
      </c>
      <c r="N32" s="195">
        <v>3029</v>
      </c>
      <c r="O32" s="195">
        <v>3023</v>
      </c>
      <c r="P32" s="195"/>
      <c r="Q32" s="195"/>
      <c r="R32" s="195"/>
      <c r="S32" s="195"/>
      <c r="T32" s="202"/>
      <c r="U32" s="196"/>
      <c r="V32" s="195">
        <v>0</v>
      </c>
      <c r="W32" s="195">
        <v>10</v>
      </c>
      <c r="X32" s="202">
        <v>45.7</v>
      </c>
      <c r="Y32" s="196"/>
      <c r="Z32" s="315" t="s">
        <v>415</v>
      </c>
      <c r="AA32" s="3"/>
    </row>
    <row r="33" spans="1:29" ht="15" customHeight="1">
      <c r="A33" s="188">
        <v>18</v>
      </c>
      <c r="B33" s="189">
        <v>36</v>
      </c>
      <c r="C33" s="195">
        <v>29</v>
      </c>
      <c r="D33" s="190">
        <v>33</v>
      </c>
      <c r="E33" s="189">
        <v>-16</v>
      </c>
      <c r="F33" s="189">
        <v>32</v>
      </c>
      <c r="G33" s="190">
        <v>32</v>
      </c>
      <c r="H33" s="190">
        <v>0</v>
      </c>
      <c r="I33" s="195">
        <v>0.01</v>
      </c>
      <c r="J33" s="195">
        <v>0.1</v>
      </c>
      <c r="K33" s="195">
        <v>0</v>
      </c>
      <c r="L33" s="189">
        <v>73</v>
      </c>
      <c r="M33" s="189">
        <v>56</v>
      </c>
      <c r="N33" s="195">
        <v>3029</v>
      </c>
      <c r="O33" s="195">
        <v>3003</v>
      </c>
      <c r="P33" s="195"/>
      <c r="Q33" s="195"/>
      <c r="R33" s="304"/>
      <c r="S33" s="304"/>
      <c r="T33" s="202"/>
      <c r="U33" s="196"/>
      <c r="V33" s="195">
        <v>10</v>
      </c>
      <c r="W33" s="195">
        <v>10</v>
      </c>
      <c r="X33" s="202">
        <v>48.8</v>
      </c>
      <c r="Y33" s="196"/>
      <c r="Z33" s="315"/>
      <c r="AA33" s="37"/>
      <c r="AB33" s="38"/>
      <c r="AC33" s="38"/>
    </row>
    <row r="34" spans="1:27" ht="15" customHeight="1">
      <c r="A34" s="188">
        <v>19</v>
      </c>
      <c r="B34" s="189">
        <v>49</v>
      </c>
      <c r="C34" s="195">
        <v>23</v>
      </c>
      <c r="D34" s="190">
        <v>36</v>
      </c>
      <c r="E34" s="189">
        <v>-13</v>
      </c>
      <c r="F34" s="189">
        <v>43</v>
      </c>
      <c r="G34" s="190">
        <v>43</v>
      </c>
      <c r="H34" s="190">
        <v>0</v>
      </c>
      <c r="I34" s="203">
        <v>0</v>
      </c>
      <c r="J34" s="195">
        <v>0</v>
      </c>
      <c r="K34" s="195">
        <v>0</v>
      </c>
      <c r="L34" s="189">
        <v>68</v>
      </c>
      <c r="M34" s="189">
        <v>35</v>
      </c>
      <c r="N34" s="195">
        <v>3029</v>
      </c>
      <c r="O34" s="195">
        <v>3005</v>
      </c>
      <c r="P34" s="195"/>
      <c r="Q34" s="195"/>
      <c r="R34" s="195"/>
      <c r="S34" s="195"/>
      <c r="T34" s="202"/>
      <c r="U34" s="196"/>
      <c r="V34" s="195">
        <v>0</v>
      </c>
      <c r="W34" s="195">
        <v>10</v>
      </c>
      <c r="X34" s="202">
        <v>47.3</v>
      </c>
      <c r="Y34" s="196"/>
      <c r="Z34" s="315"/>
      <c r="AA34" s="3"/>
    </row>
    <row r="35" spans="1:27" ht="15" customHeight="1">
      <c r="A35" s="188">
        <v>20</v>
      </c>
      <c r="B35" s="189">
        <v>46</v>
      </c>
      <c r="C35" s="204">
        <v>41</v>
      </c>
      <c r="D35" s="190">
        <v>44</v>
      </c>
      <c r="E35" s="189">
        <v>-4</v>
      </c>
      <c r="F35" s="189">
        <v>41</v>
      </c>
      <c r="G35" s="190">
        <v>21</v>
      </c>
      <c r="H35" s="190">
        <v>0</v>
      </c>
      <c r="I35" s="195">
        <v>0.59</v>
      </c>
      <c r="J35" s="195">
        <v>0</v>
      </c>
      <c r="K35" s="195">
        <v>0</v>
      </c>
      <c r="L35" s="189">
        <v>76</v>
      </c>
      <c r="M35" s="189">
        <v>44</v>
      </c>
      <c r="N35" s="195">
        <v>3005</v>
      </c>
      <c r="O35" s="195">
        <v>2975</v>
      </c>
      <c r="P35" s="189"/>
      <c r="Q35" s="189"/>
      <c r="R35" s="195"/>
      <c r="S35" s="195"/>
      <c r="T35" s="195"/>
      <c r="U35" s="196"/>
      <c r="V35" s="195">
        <v>10</v>
      </c>
      <c r="W35" s="195">
        <v>10</v>
      </c>
      <c r="X35" s="202">
        <v>44.4</v>
      </c>
      <c r="Y35" s="196"/>
      <c r="Z35" s="315"/>
      <c r="AA35" s="3"/>
    </row>
    <row r="36" spans="1:27" ht="15" customHeight="1">
      <c r="A36" s="188">
        <v>21</v>
      </c>
      <c r="B36" s="189">
        <v>59</v>
      </c>
      <c r="C36" s="195">
        <v>38</v>
      </c>
      <c r="D36" s="190">
        <v>49</v>
      </c>
      <c r="E36" s="189">
        <v>0</v>
      </c>
      <c r="F36" s="189">
        <v>44</v>
      </c>
      <c r="G36" s="190">
        <v>16</v>
      </c>
      <c r="H36" s="190">
        <v>0</v>
      </c>
      <c r="I36" s="195">
        <v>0</v>
      </c>
      <c r="J36" s="196">
        <v>0</v>
      </c>
      <c r="K36" s="195">
        <v>0</v>
      </c>
      <c r="L36" s="189">
        <v>79</v>
      </c>
      <c r="M36" s="189">
        <v>42</v>
      </c>
      <c r="N36" s="195">
        <v>3030</v>
      </c>
      <c r="O36" s="195">
        <v>2986</v>
      </c>
      <c r="P36" s="195"/>
      <c r="Q36" s="195"/>
      <c r="R36" s="195"/>
      <c r="S36" s="195"/>
      <c r="T36" s="195"/>
      <c r="U36" s="196"/>
      <c r="V36" s="195">
        <v>0</v>
      </c>
      <c r="W36" s="195">
        <v>1</v>
      </c>
      <c r="X36" s="202">
        <v>55</v>
      </c>
      <c r="Y36" s="196"/>
      <c r="Z36" s="315"/>
      <c r="AA36" s="3"/>
    </row>
    <row r="37" spans="1:27" ht="15" customHeight="1">
      <c r="A37" s="188">
        <v>22</v>
      </c>
      <c r="B37" s="189">
        <v>54</v>
      </c>
      <c r="C37" s="195">
        <v>41</v>
      </c>
      <c r="D37" s="190">
        <v>48</v>
      </c>
      <c r="E37" s="189">
        <v>0</v>
      </c>
      <c r="F37" s="189">
        <v>54</v>
      </c>
      <c r="G37" s="190">
        <v>17</v>
      </c>
      <c r="H37" s="190">
        <v>0</v>
      </c>
      <c r="I37" s="205">
        <v>0.1</v>
      </c>
      <c r="J37" s="195">
        <v>0</v>
      </c>
      <c r="K37" s="195">
        <v>0</v>
      </c>
      <c r="L37" s="189">
        <v>77</v>
      </c>
      <c r="M37" s="189">
        <v>58</v>
      </c>
      <c r="N37" s="195">
        <v>3032</v>
      </c>
      <c r="O37" s="195">
        <v>2979</v>
      </c>
      <c r="P37" s="195"/>
      <c r="Q37" s="195"/>
      <c r="R37" s="195"/>
      <c r="S37" s="195"/>
      <c r="T37" s="202"/>
      <c r="U37" s="196"/>
      <c r="V37" s="195">
        <v>10</v>
      </c>
      <c r="W37" s="195">
        <v>10</v>
      </c>
      <c r="X37" s="202">
        <v>47.3</v>
      </c>
      <c r="Y37" s="196"/>
      <c r="Z37" s="315"/>
      <c r="AA37" s="3"/>
    </row>
    <row r="38" spans="1:27" ht="15" customHeight="1">
      <c r="A38" s="188">
        <v>23</v>
      </c>
      <c r="B38" s="189">
        <v>74</v>
      </c>
      <c r="C38" s="195">
        <v>55</v>
      </c>
      <c r="D38" s="190">
        <v>65</v>
      </c>
      <c r="E38" s="189">
        <v>15</v>
      </c>
      <c r="F38" s="189">
        <v>58</v>
      </c>
      <c r="G38" s="190">
        <v>0</v>
      </c>
      <c r="H38" s="190">
        <v>0</v>
      </c>
      <c r="I38" s="205">
        <v>0.28</v>
      </c>
      <c r="J38" s="203">
        <v>0</v>
      </c>
      <c r="K38" s="195">
        <v>0</v>
      </c>
      <c r="L38" s="189">
        <v>77</v>
      </c>
      <c r="M38" s="189">
        <v>56</v>
      </c>
      <c r="N38" s="195">
        <v>2979</v>
      </c>
      <c r="O38" s="195">
        <v>2940</v>
      </c>
      <c r="P38" s="189"/>
      <c r="Q38" s="195"/>
      <c r="R38" s="195"/>
      <c r="S38" s="195"/>
      <c r="T38" s="202"/>
      <c r="U38" s="196"/>
      <c r="V38" s="195">
        <v>3</v>
      </c>
      <c r="W38" s="195">
        <v>10</v>
      </c>
      <c r="X38" s="202">
        <v>53.3</v>
      </c>
      <c r="Y38" s="196"/>
      <c r="Z38" s="315" t="s">
        <v>414</v>
      </c>
      <c r="AA38" s="3"/>
    </row>
    <row r="39" spans="1:27" ht="15" customHeight="1">
      <c r="A39" s="188">
        <v>24</v>
      </c>
      <c r="B39" s="189">
        <v>59</v>
      </c>
      <c r="C39" s="206">
        <v>44</v>
      </c>
      <c r="D39" s="190">
        <v>52</v>
      </c>
      <c r="E39" s="189">
        <v>1</v>
      </c>
      <c r="F39" s="189">
        <v>37</v>
      </c>
      <c r="G39" s="190">
        <v>13</v>
      </c>
      <c r="H39" s="190">
        <v>0</v>
      </c>
      <c r="I39" s="195">
        <v>0.01</v>
      </c>
      <c r="J39" s="195">
        <v>0</v>
      </c>
      <c r="K39" s="195">
        <v>0</v>
      </c>
      <c r="L39" s="189">
        <v>70</v>
      </c>
      <c r="M39" s="189">
        <v>54</v>
      </c>
      <c r="N39" s="195">
        <v>2988</v>
      </c>
      <c r="O39" s="195">
        <v>2944</v>
      </c>
      <c r="P39" s="189"/>
      <c r="Q39" s="195"/>
      <c r="R39" s="195"/>
      <c r="S39" s="195"/>
      <c r="T39" s="202"/>
      <c r="U39" s="196"/>
      <c r="V39" s="195">
        <v>10</v>
      </c>
      <c r="W39" s="195">
        <v>10</v>
      </c>
      <c r="X39" s="202">
        <v>51.2</v>
      </c>
      <c r="Y39" s="196"/>
      <c r="Z39" s="315" t="s">
        <v>416</v>
      </c>
      <c r="AA39" s="3"/>
    </row>
    <row r="40" spans="1:27" ht="15" customHeight="1">
      <c r="A40" s="188">
        <v>25</v>
      </c>
      <c r="B40" s="189">
        <v>38</v>
      </c>
      <c r="C40" s="195">
        <v>30</v>
      </c>
      <c r="D40" s="190">
        <v>34</v>
      </c>
      <c r="E40" s="189">
        <v>-18</v>
      </c>
      <c r="F40" s="189">
        <v>30</v>
      </c>
      <c r="G40" s="190">
        <v>31</v>
      </c>
      <c r="H40" s="190">
        <v>0</v>
      </c>
      <c r="I40" s="205">
        <v>0.01</v>
      </c>
      <c r="J40" s="195" t="s">
        <v>18</v>
      </c>
      <c r="K40" s="195">
        <v>0</v>
      </c>
      <c r="L40" s="189">
        <v>72</v>
      </c>
      <c r="M40" s="189">
        <v>60</v>
      </c>
      <c r="N40" s="195">
        <v>3030</v>
      </c>
      <c r="O40" s="195">
        <v>2990</v>
      </c>
      <c r="P40" s="195"/>
      <c r="Q40" s="195"/>
      <c r="R40" s="195"/>
      <c r="S40" s="195"/>
      <c r="T40" s="202"/>
      <c r="U40" s="195"/>
      <c r="V40" s="195">
        <v>10</v>
      </c>
      <c r="W40" s="195">
        <v>10</v>
      </c>
      <c r="X40" s="202">
        <v>45.1</v>
      </c>
      <c r="Y40" s="196"/>
      <c r="Z40" s="315"/>
      <c r="AA40" s="3"/>
    </row>
    <row r="41" spans="1:27" ht="15" customHeight="1">
      <c r="A41" s="188">
        <v>26</v>
      </c>
      <c r="B41" s="189">
        <v>47</v>
      </c>
      <c r="C41" s="195">
        <v>28</v>
      </c>
      <c r="D41" s="190">
        <v>38</v>
      </c>
      <c r="E41" s="189">
        <v>-15</v>
      </c>
      <c r="F41" s="189">
        <v>31</v>
      </c>
      <c r="G41" s="190">
        <v>27</v>
      </c>
      <c r="H41" s="190">
        <v>0</v>
      </c>
      <c r="I41" s="196">
        <v>0</v>
      </c>
      <c r="J41" s="195">
        <v>0</v>
      </c>
      <c r="K41" s="195">
        <v>0</v>
      </c>
      <c r="L41" s="189">
        <v>64</v>
      </c>
      <c r="M41" s="189">
        <v>41</v>
      </c>
      <c r="N41" s="195">
        <v>3039</v>
      </c>
      <c r="O41" s="195">
        <v>3031</v>
      </c>
      <c r="P41" s="195"/>
      <c r="Q41" s="195"/>
      <c r="R41" s="195"/>
      <c r="S41" s="195"/>
      <c r="T41" s="202"/>
      <c r="U41" s="195"/>
      <c r="V41" s="195">
        <v>10</v>
      </c>
      <c r="W41" s="195">
        <v>1</v>
      </c>
      <c r="X41" s="202">
        <v>50</v>
      </c>
      <c r="Y41" s="196"/>
      <c r="Z41" s="315"/>
      <c r="AA41" s="3"/>
    </row>
    <row r="42" spans="1:27" ht="15" customHeight="1">
      <c r="A42" s="188">
        <v>27</v>
      </c>
      <c r="B42" s="189">
        <v>51</v>
      </c>
      <c r="C42" s="304">
        <v>29</v>
      </c>
      <c r="D42" s="190">
        <v>40</v>
      </c>
      <c r="E42" s="189">
        <v>-11</v>
      </c>
      <c r="F42" s="189">
        <v>41</v>
      </c>
      <c r="G42" s="190">
        <v>25</v>
      </c>
      <c r="H42" s="190">
        <v>0</v>
      </c>
      <c r="I42" s="196">
        <v>0</v>
      </c>
      <c r="J42" s="304">
        <v>0</v>
      </c>
      <c r="K42" s="195">
        <v>0</v>
      </c>
      <c r="L42" s="189">
        <v>60</v>
      </c>
      <c r="M42" s="189">
        <v>40</v>
      </c>
      <c r="N42" s="195">
        <v>3036</v>
      </c>
      <c r="O42" s="195">
        <v>3020</v>
      </c>
      <c r="P42" s="195"/>
      <c r="Q42" s="195"/>
      <c r="R42" s="195"/>
      <c r="S42" s="195"/>
      <c r="T42" s="195"/>
      <c r="U42" s="196"/>
      <c r="V42" s="195">
        <v>9</v>
      </c>
      <c r="W42" s="195">
        <v>0</v>
      </c>
      <c r="X42" s="202">
        <v>55</v>
      </c>
      <c r="Y42" s="196"/>
      <c r="Z42" s="315"/>
      <c r="AA42" s="3"/>
    </row>
    <row r="43" spans="1:27" ht="15" customHeight="1">
      <c r="A43" s="188">
        <v>28</v>
      </c>
      <c r="B43" s="189">
        <v>51</v>
      </c>
      <c r="C43" s="195">
        <v>35</v>
      </c>
      <c r="D43" s="190">
        <v>43</v>
      </c>
      <c r="E43" s="189">
        <v>-8</v>
      </c>
      <c r="F43" s="189">
        <v>46</v>
      </c>
      <c r="G43" s="190">
        <v>22</v>
      </c>
      <c r="H43" s="190">
        <v>0</v>
      </c>
      <c r="I43" s="205">
        <v>0.01</v>
      </c>
      <c r="J43" s="195">
        <v>0</v>
      </c>
      <c r="K43" s="195">
        <v>0</v>
      </c>
      <c r="L43" s="189">
        <v>64</v>
      </c>
      <c r="M43" s="189">
        <v>47</v>
      </c>
      <c r="N43" s="195">
        <v>3021</v>
      </c>
      <c r="O43" s="195">
        <v>3001</v>
      </c>
      <c r="P43" s="195"/>
      <c r="Q43" s="195"/>
      <c r="R43" s="195"/>
      <c r="S43" s="195"/>
      <c r="T43" s="202"/>
      <c r="U43" s="195"/>
      <c r="V43" s="189">
        <v>0</v>
      </c>
      <c r="W43" s="195">
        <v>9</v>
      </c>
      <c r="X43" s="302">
        <v>47.3</v>
      </c>
      <c r="Y43" s="303"/>
      <c r="Z43" s="315"/>
      <c r="AA43" s="3"/>
    </row>
    <row r="44" spans="1:27" ht="15" customHeight="1">
      <c r="A44" s="188">
        <v>29</v>
      </c>
      <c r="B44" s="195">
        <v>61</v>
      </c>
      <c r="C44" s="195">
        <v>44</v>
      </c>
      <c r="D44" s="190">
        <v>53</v>
      </c>
      <c r="E44" s="189">
        <v>1</v>
      </c>
      <c r="F44" s="189">
        <v>52</v>
      </c>
      <c r="G44" s="190">
        <v>12</v>
      </c>
      <c r="H44" s="190">
        <v>0</v>
      </c>
      <c r="I44" s="245">
        <v>0.09</v>
      </c>
      <c r="J44" s="195">
        <v>0</v>
      </c>
      <c r="K44" s="195">
        <v>0</v>
      </c>
      <c r="L44" s="189">
        <v>72</v>
      </c>
      <c r="M44" s="189">
        <v>52</v>
      </c>
      <c r="N44" s="195">
        <v>3002</v>
      </c>
      <c r="O44" s="195">
        <v>2979</v>
      </c>
      <c r="P44" s="195"/>
      <c r="Q44" s="195"/>
      <c r="R44" s="195"/>
      <c r="S44" s="195"/>
      <c r="T44" s="202"/>
      <c r="U44" s="203"/>
      <c r="V44" s="195">
        <v>10</v>
      </c>
      <c r="W44" s="195">
        <v>10</v>
      </c>
      <c r="X44" s="202">
        <v>50.3</v>
      </c>
      <c r="Y44" s="196"/>
      <c r="Z44" s="315"/>
      <c r="AA44" s="3"/>
    </row>
    <row r="45" spans="1:27" ht="15" customHeight="1">
      <c r="A45" s="188">
        <v>30</v>
      </c>
      <c r="B45" s="189">
        <v>52</v>
      </c>
      <c r="C45" s="195">
        <v>47</v>
      </c>
      <c r="D45" s="190">
        <v>50</v>
      </c>
      <c r="E45" s="189">
        <v>-2</v>
      </c>
      <c r="F45" s="189">
        <v>47</v>
      </c>
      <c r="G45" s="190">
        <v>15</v>
      </c>
      <c r="H45" s="190">
        <v>0</v>
      </c>
      <c r="I45" s="436">
        <v>1.19</v>
      </c>
      <c r="J45" s="203">
        <v>0</v>
      </c>
      <c r="K45" s="195">
        <v>0</v>
      </c>
      <c r="L45" s="189">
        <v>79</v>
      </c>
      <c r="M45" s="189">
        <v>65</v>
      </c>
      <c r="N45" s="195">
        <v>2979</v>
      </c>
      <c r="O45" s="195">
        <v>2949</v>
      </c>
      <c r="P45" s="195"/>
      <c r="Q45" s="195"/>
      <c r="R45" s="195"/>
      <c r="S45" s="195"/>
      <c r="T45" s="202"/>
      <c r="U45" s="203"/>
      <c r="V45" s="195">
        <v>10</v>
      </c>
      <c r="W45" s="195">
        <v>10</v>
      </c>
      <c r="X45" s="202">
        <v>50.5</v>
      </c>
      <c r="Y45" s="196"/>
      <c r="Z45" s="315"/>
      <c r="AA45" s="3"/>
    </row>
    <row r="46" spans="1:27" ht="15" customHeight="1">
      <c r="A46" s="188"/>
      <c r="B46" s="305"/>
      <c r="C46" s="189"/>
      <c r="D46" s="189"/>
      <c r="E46" s="189"/>
      <c r="F46" s="189"/>
      <c r="G46" s="189"/>
      <c r="H46" s="189"/>
      <c r="I46" s="190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90"/>
      <c r="V46" s="189"/>
      <c r="W46" s="190"/>
      <c r="X46" s="191"/>
      <c r="Y46" s="192"/>
      <c r="Z46" s="315"/>
      <c r="AA46" s="3"/>
    </row>
    <row r="47" spans="1:27" ht="15" customHeight="1">
      <c r="A47" s="261"/>
      <c r="B47" s="268">
        <f>SUM(B16:B46)</f>
        <v>1488</v>
      </c>
      <c r="C47" s="306">
        <f>SUM(C16:C46)</f>
        <v>994</v>
      </c>
      <c r="D47" s="307"/>
      <c r="E47" s="268">
        <f aca="true" t="shared" si="0" ref="E47:J47">SUM(E16:E46)</f>
        <v>-136</v>
      </c>
      <c r="F47" s="268">
        <f t="shared" si="0"/>
        <v>1158</v>
      </c>
      <c r="G47" s="277">
        <f t="shared" si="0"/>
        <v>714</v>
      </c>
      <c r="H47" s="277">
        <f t="shared" si="0"/>
        <v>0</v>
      </c>
      <c r="I47" s="273">
        <f t="shared" si="0"/>
        <v>4.049999999999999</v>
      </c>
      <c r="J47" s="274">
        <f t="shared" si="0"/>
        <v>3.6</v>
      </c>
      <c r="K47" s="268"/>
      <c r="L47" s="268"/>
      <c r="M47" s="268"/>
      <c r="N47" s="268"/>
      <c r="O47" s="268"/>
      <c r="P47" s="268">
        <f>SUM(P16:P46)</f>
        <v>0</v>
      </c>
      <c r="Q47" s="268">
        <f>SUM(Q16:Q46)</f>
        <v>0</v>
      </c>
      <c r="R47" s="268">
        <f>MAX(R16:R46)</f>
        <v>0</v>
      </c>
      <c r="S47" s="268"/>
      <c r="T47" s="274">
        <f>SUM(T16:T46)</f>
        <v>0</v>
      </c>
      <c r="U47" s="274"/>
      <c r="V47" s="268">
        <f>SUM(V16:V46)</f>
        <v>216</v>
      </c>
      <c r="W47" s="268">
        <f>SUM(W16:W46)</f>
        <v>216</v>
      </c>
      <c r="X47" s="274"/>
      <c r="Y47" s="316"/>
      <c r="Z47" s="318" t="s">
        <v>11</v>
      </c>
      <c r="AA47" s="2"/>
    </row>
    <row r="48" spans="1:27" ht="15" customHeight="1">
      <c r="A48" s="291"/>
      <c r="B48" s="274">
        <f>AVERAGE(B16:B45)</f>
        <v>49.6</v>
      </c>
      <c r="C48" s="274">
        <f>AVERAGE(C16:C45)</f>
        <v>33.13333333333333</v>
      </c>
      <c r="D48" s="274">
        <f>AVERAGE(D16:D47)</f>
        <v>41.666666666666664</v>
      </c>
      <c r="E48" s="213"/>
      <c r="F48" s="274">
        <v>38.6</v>
      </c>
      <c r="G48" s="213"/>
      <c r="H48" s="213"/>
      <c r="I48" s="213"/>
      <c r="J48" s="213"/>
      <c r="K48" s="213"/>
      <c r="L48" s="274"/>
      <c r="M48" s="274"/>
      <c r="N48" s="277">
        <v>3002</v>
      </c>
      <c r="O48" s="277">
        <v>2973</v>
      </c>
      <c r="P48" s="274"/>
      <c r="Q48" s="274"/>
      <c r="R48" s="278"/>
      <c r="S48" s="213"/>
      <c r="T48" s="274"/>
      <c r="U48" s="274"/>
      <c r="V48" s="274">
        <v>7.2</v>
      </c>
      <c r="W48" s="274">
        <v>7.2</v>
      </c>
      <c r="X48" s="274">
        <f>AVERAGE(X16:X47)</f>
        <v>46.055172413793095</v>
      </c>
      <c r="Y48" s="317" t="e">
        <f>AVERAGE(Y16:Y47)</f>
        <v>#DIV/0!</v>
      </c>
      <c r="Z48" s="319" t="s">
        <v>60</v>
      </c>
      <c r="AA48" s="4"/>
    </row>
    <row r="49" spans="2:26" ht="15" customHeight="1">
      <c r="B49" s="18" t="s">
        <v>61</v>
      </c>
      <c r="C49" s="16"/>
      <c r="D49" s="16"/>
      <c r="E49" s="16"/>
      <c r="F49" s="16"/>
      <c r="G49" s="16"/>
      <c r="H49" s="16"/>
      <c r="I49" s="16"/>
      <c r="K49" s="18" t="s">
        <v>64</v>
      </c>
      <c r="L49" s="18"/>
      <c r="M49" s="18"/>
      <c r="N49" s="18"/>
      <c r="O49" s="18"/>
      <c r="P49" s="18"/>
      <c r="Q49" s="18"/>
      <c r="T49" s="18" t="s">
        <v>68</v>
      </c>
      <c r="U49" s="16"/>
      <c r="V49" s="16"/>
      <c r="W49" s="16"/>
      <c r="X49" s="16"/>
      <c r="Y49" s="16"/>
      <c r="Z49" s="47"/>
    </row>
    <row r="50" spans="2:26" ht="15" customHeight="1">
      <c r="B50" s="16" t="s">
        <v>89</v>
      </c>
      <c r="C50" s="16"/>
      <c r="D50" s="16"/>
      <c r="E50" s="258">
        <v>41.4</v>
      </c>
      <c r="F50" s="16"/>
      <c r="G50" s="83"/>
      <c r="H50" s="16"/>
      <c r="I50" s="1"/>
      <c r="K50" s="16" t="s">
        <v>92</v>
      </c>
      <c r="L50" s="16"/>
      <c r="M50" s="16"/>
      <c r="N50" s="309">
        <v>714</v>
      </c>
      <c r="P50" s="16"/>
      <c r="Q50" s="16"/>
      <c r="T50" s="16" t="s">
        <v>93</v>
      </c>
      <c r="W50" s="253">
        <v>4.05</v>
      </c>
      <c r="Y50" s="74"/>
      <c r="Z50" s="39"/>
    </row>
    <row r="51" spans="2:23" ht="15" customHeight="1">
      <c r="B51" s="16" t="s">
        <v>125</v>
      </c>
      <c r="C51" s="16"/>
      <c r="D51" s="16"/>
      <c r="E51" s="16"/>
      <c r="F51" s="254">
        <v>-4.9</v>
      </c>
      <c r="G51" s="16"/>
      <c r="H51" s="71"/>
      <c r="I51" s="27"/>
      <c r="K51" s="16" t="s">
        <v>125</v>
      </c>
      <c r="L51" s="16"/>
      <c r="M51" s="16"/>
      <c r="N51" s="197">
        <v>156</v>
      </c>
      <c r="O51" s="16"/>
      <c r="P51" s="70"/>
      <c r="Q51" s="32"/>
      <c r="T51" s="16" t="s">
        <v>302</v>
      </c>
      <c r="W51" s="253">
        <v>1.11</v>
      </c>
    </row>
    <row r="52" spans="2:26" ht="15" customHeight="1">
      <c r="B52" s="16" t="s">
        <v>201</v>
      </c>
      <c r="C52" s="16"/>
      <c r="D52" s="16"/>
      <c r="E52" s="254">
        <v>-4.5</v>
      </c>
      <c r="F52" s="58"/>
      <c r="G52" s="27"/>
      <c r="H52" s="16"/>
      <c r="I52" s="1"/>
      <c r="K52" s="16" t="s">
        <v>276</v>
      </c>
      <c r="L52" s="16"/>
      <c r="M52" s="16"/>
      <c r="N52" s="16"/>
      <c r="O52" s="254">
        <v>7291</v>
      </c>
      <c r="P52" s="16"/>
      <c r="Q52" s="25"/>
      <c r="R52" s="77"/>
      <c r="T52" s="16" t="s">
        <v>105</v>
      </c>
      <c r="W52" s="197">
        <v>8.89</v>
      </c>
      <c r="Y52" s="74"/>
      <c r="Z52" s="30"/>
    </row>
    <row r="53" spans="2:26" ht="15" customHeight="1">
      <c r="B53" s="16" t="s">
        <v>62</v>
      </c>
      <c r="C53" s="16"/>
      <c r="D53" s="16"/>
      <c r="E53" s="249">
        <v>24.8</v>
      </c>
      <c r="F53" s="16"/>
      <c r="G53" s="16"/>
      <c r="H53" s="71"/>
      <c r="I53" s="28"/>
      <c r="K53" s="16" t="s">
        <v>125</v>
      </c>
      <c r="L53" s="16"/>
      <c r="M53" s="16"/>
      <c r="N53" s="197">
        <v>765</v>
      </c>
      <c r="O53" s="16"/>
      <c r="P53" s="70"/>
      <c r="Q53" s="30"/>
      <c r="T53" s="16" t="s">
        <v>264</v>
      </c>
      <c r="W53" s="197">
        <v>1.92</v>
      </c>
      <c r="X53" s="254"/>
      <c r="Z53" s="73"/>
    </row>
    <row r="54" spans="2:25" ht="15" customHeight="1">
      <c r="B54" s="16" t="s">
        <v>125</v>
      </c>
      <c r="C54" s="16"/>
      <c r="D54" s="16"/>
      <c r="E54" s="16"/>
      <c r="F54" s="254">
        <v>-2.7</v>
      </c>
      <c r="G54" s="16"/>
      <c r="H54" s="58"/>
      <c r="I54" s="27"/>
      <c r="T54" s="16" t="s">
        <v>94</v>
      </c>
      <c r="W54" s="254">
        <v>1.19</v>
      </c>
      <c r="X54" s="28" t="s">
        <v>303</v>
      </c>
      <c r="Y54" s="243" t="s">
        <v>405</v>
      </c>
    </row>
    <row r="55" spans="2:25" ht="15" customHeight="1">
      <c r="B55" s="16" t="s">
        <v>78</v>
      </c>
      <c r="C55" s="16"/>
      <c r="D55" s="290">
        <f>MAX(B16:B46)</f>
        <v>74</v>
      </c>
      <c r="E55" s="16" t="s">
        <v>139</v>
      </c>
      <c r="F55" s="254" t="s">
        <v>339</v>
      </c>
      <c r="I55" s="1"/>
      <c r="K55" s="18" t="s">
        <v>65</v>
      </c>
      <c r="L55" s="18"/>
      <c r="M55" s="18"/>
      <c r="N55" s="18"/>
      <c r="O55" s="18"/>
      <c r="Q55" s="197"/>
      <c r="T55" s="16" t="s">
        <v>410</v>
      </c>
      <c r="W55" s="197">
        <v>3.6</v>
      </c>
      <c r="Y55" s="70"/>
    </row>
    <row r="56" spans="2:26" ht="15" customHeight="1">
      <c r="B56" s="16" t="s">
        <v>79</v>
      </c>
      <c r="C56" s="16"/>
      <c r="D56" s="290">
        <f>MIN(C16:C46)</f>
        <v>20</v>
      </c>
      <c r="E56" s="16" t="s">
        <v>305</v>
      </c>
      <c r="F56" s="254" t="s">
        <v>243</v>
      </c>
      <c r="G56" s="70"/>
      <c r="I56" s="1"/>
      <c r="K56" s="16" t="s">
        <v>92</v>
      </c>
      <c r="N56" s="321">
        <v>0</v>
      </c>
      <c r="T56" s="16" t="s">
        <v>249</v>
      </c>
      <c r="W56" s="197">
        <v>-0.2</v>
      </c>
      <c r="Z56" s="57"/>
    </row>
    <row r="57" spans="2:25" ht="15" customHeight="1">
      <c r="B57" s="16"/>
      <c r="C57" s="16" t="s">
        <v>63</v>
      </c>
      <c r="D57" s="16"/>
      <c r="E57" s="16"/>
      <c r="F57" s="16"/>
      <c r="G57" s="16"/>
      <c r="H57" s="16"/>
      <c r="I57" s="1"/>
      <c r="K57" s="16" t="s">
        <v>125</v>
      </c>
      <c r="N57" s="254">
        <v>-4</v>
      </c>
      <c r="P57" s="70"/>
      <c r="T57" s="16" t="s">
        <v>226</v>
      </c>
      <c r="W57" s="254">
        <v>48.8</v>
      </c>
      <c r="Y57" s="70"/>
    </row>
    <row r="58" spans="2:26" ht="15" customHeight="1">
      <c r="B58" s="16" t="s">
        <v>81</v>
      </c>
      <c r="C58" s="16"/>
      <c r="D58" s="16"/>
      <c r="E58" s="254">
        <f>COUNTIF(B16:B46,"&gt;=90")</f>
        <v>0</v>
      </c>
      <c r="F58" s="16"/>
      <c r="H58" s="16"/>
      <c r="I58" s="1"/>
      <c r="K58" s="16" t="s">
        <v>225</v>
      </c>
      <c r="O58" s="321">
        <v>0</v>
      </c>
      <c r="T58" s="16" t="s">
        <v>128</v>
      </c>
      <c r="W58" s="251">
        <v>-7</v>
      </c>
      <c r="Z58" s="77"/>
    </row>
    <row r="59" spans="2:25" ht="15" customHeight="1">
      <c r="B59" s="16" t="s">
        <v>80</v>
      </c>
      <c r="C59" s="16"/>
      <c r="D59" s="16"/>
      <c r="E59" s="254">
        <f>COUNTIF(B16:B46,"&lt;=32")</f>
        <v>0</v>
      </c>
      <c r="F59" s="16"/>
      <c r="H59" s="16"/>
      <c r="I59" s="1"/>
      <c r="K59" s="16" t="s">
        <v>125</v>
      </c>
      <c r="N59" s="258">
        <v>-4.5</v>
      </c>
      <c r="P59" s="71"/>
      <c r="T59" s="16" t="s">
        <v>94</v>
      </c>
      <c r="W59" s="197">
        <v>1.4</v>
      </c>
      <c r="X59" s="24" t="s">
        <v>307</v>
      </c>
      <c r="Y59" s="254" t="s">
        <v>374</v>
      </c>
    </row>
    <row r="60" spans="2:25" ht="15" customHeight="1">
      <c r="B60" s="16" t="s">
        <v>82</v>
      </c>
      <c r="C60" s="16"/>
      <c r="D60" s="16"/>
      <c r="E60" s="254">
        <f>COUNTIF(C16:C46,"&lt;=32")</f>
        <v>15</v>
      </c>
      <c r="F60" s="16"/>
      <c r="H60" s="16"/>
      <c r="I60" s="1"/>
      <c r="T60" s="16" t="s">
        <v>304</v>
      </c>
      <c r="W60" s="197">
        <v>1.4</v>
      </c>
      <c r="X60" s="28" t="s">
        <v>409</v>
      </c>
      <c r="Y60" s="243" t="s">
        <v>374</v>
      </c>
    </row>
    <row r="61" spans="2:23" ht="15" customHeight="1">
      <c r="B61" s="16" t="s">
        <v>83</v>
      </c>
      <c r="C61" s="16"/>
      <c r="D61" s="16"/>
      <c r="E61" s="254">
        <f>COUNTIF(C16:C46,"&lt;=0")</f>
        <v>0</v>
      </c>
      <c r="F61" s="16"/>
      <c r="H61" s="16"/>
      <c r="I61" s="1"/>
      <c r="K61" s="18" t="s">
        <v>66</v>
      </c>
      <c r="L61" s="17"/>
      <c r="M61" s="17"/>
      <c r="N61" s="17"/>
      <c r="O61" s="17"/>
      <c r="T61" s="16" t="s">
        <v>310</v>
      </c>
      <c r="W61" s="290" t="s">
        <v>76</v>
      </c>
    </row>
    <row r="62" spans="7:23" ht="15" customHeight="1">
      <c r="G62" s="1"/>
      <c r="K62" s="28" t="s">
        <v>156</v>
      </c>
      <c r="L62" s="28"/>
      <c r="M62" s="260">
        <v>29.88</v>
      </c>
      <c r="O62" s="74"/>
      <c r="P62" s="544"/>
      <c r="Q62" s="544"/>
      <c r="U62" s="39" t="s">
        <v>308</v>
      </c>
      <c r="W62" s="290" t="s">
        <v>76</v>
      </c>
    </row>
    <row r="63" spans="2:23" ht="15" customHeight="1">
      <c r="B63" s="18" t="s">
        <v>74</v>
      </c>
      <c r="C63" s="17"/>
      <c r="D63" s="17"/>
      <c r="E63" s="17"/>
      <c r="G63" s="1"/>
      <c r="K63" s="16" t="s">
        <v>277</v>
      </c>
      <c r="N63" s="197">
        <v>-0.05</v>
      </c>
      <c r="P63" s="71"/>
      <c r="Q63" s="23"/>
      <c r="U63" s="28" t="s">
        <v>309</v>
      </c>
      <c r="W63" s="290" t="s">
        <v>76</v>
      </c>
    </row>
    <row r="64" spans="2:17" ht="15" customHeight="1">
      <c r="B64" s="16" t="s">
        <v>89</v>
      </c>
      <c r="E64" s="308" t="e">
        <f>AVERAGE(T16:T46)</f>
        <v>#DIV/0!</v>
      </c>
      <c r="K64" s="16" t="s">
        <v>78</v>
      </c>
      <c r="M64" s="310">
        <f>MAX(N16:N46)/100</f>
        <v>30.39</v>
      </c>
      <c r="N64" s="16" t="s">
        <v>139</v>
      </c>
      <c r="O64" s="197" t="s">
        <v>417</v>
      </c>
      <c r="P64" s="23"/>
      <c r="Q64" s="23"/>
    </row>
    <row r="65" spans="2:26" ht="15" customHeight="1">
      <c r="B65" s="16" t="s">
        <v>91</v>
      </c>
      <c r="E65" s="243"/>
      <c r="H65" s="70"/>
      <c r="I65" s="24"/>
      <c r="K65" s="16" t="s">
        <v>79</v>
      </c>
      <c r="M65" s="310">
        <v>29.13</v>
      </c>
      <c r="N65" s="16" t="s">
        <v>139</v>
      </c>
      <c r="O65" s="197" t="s">
        <v>352</v>
      </c>
      <c r="P65" s="23"/>
      <c r="T65" s="18" t="s">
        <v>102</v>
      </c>
      <c r="U65" s="18"/>
      <c r="V65" s="18"/>
      <c r="W65" s="18"/>
      <c r="X65" s="18"/>
      <c r="Y65" s="40"/>
      <c r="Z65" s="40"/>
    </row>
    <row r="66" spans="2:25" ht="15" customHeight="1">
      <c r="B66" s="16" t="s">
        <v>84</v>
      </c>
      <c r="D66" s="290"/>
      <c r="E66" s="16" t="s">
        <v>223</v>
      </c>
      <c r="F66" s="243"/>
      <c r="H66" s="58"/>
      <c r="T66" s="16" t="s">
        <v>103</v>
      </c>
      <c r="U66" s="16"/>
      <c r="V66" s="16"/>
      <c r="W66" s="322"/>
      <c r="X66" s="16"/>
      <c r="Y66" s="70"/>
    </row>
    <row r="67" spans="2:25" ht="15" customHeight="1">
      <c r="B67" s="16" t="s">
        <v>224</v>
      </c>
      <c r="D67" s="290"/>
      <c r="F67" s="70"/>
      <c r="G67" s="30"/>
      <c r="T67" s="16" t="s">
        <v>104</v>
      </c>
      <c r="V67" s="243"/>
      <c r="W67" s="41" t="s">
        <v>67</v>
      </c>
      <c r="X67" s="243"/>
      <c r="Y67" s="26"/>
    </row>
    <row r="68" spans="2:26" ht="15" customHeight="1">
      <c r="B68" s="63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Z68" s="44"/>
    </row>
    <row r="69" spans="2:26" ht="15" customHeight="1"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42"/>
      <c r="P69" s="42"/>
      <c r="Q69" s="42"/>
      <c r="R69" s="42"/>
      <c r="S69" s="42"/>
      <c r="T69" s="42"/>
      <c r="Z69" s="44"/>
    </row>
    <row r="70" spans="2:19" ht="15" customHeight="1"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42"/>
      <c r="P70" s="42"/>
      <c r="Q70" s="42"/>
      <c r="R70" s="42"/>
      <c r="S70" s="42"/>
    </row>
    <row r="71" spans="2:16" ht="14.25"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</row>
    <row r="72" spans="2:16" ht="14.25"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</row>
    <row r="73" spans="2:16" ht="14.25"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</row>
  </sheetData>
  <sheetProtection/>
  <mergeCells count="1">
    <mergeCell ref="P62:Q62"/>
  </mergeCells>
  <printOptions/>
  <pageMargins left="0" right="0" top="0.75" bottom="0" header="0" footer="0"/>
  <pageSetup fitToHeight="1" fitToWidth="1"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72"/>
  <sheetViews>
    <sheetView zoomScale="120" zoomScaleNormal="120" zoomScalePageLayoutView="0" workbookViewId="0" topLeftCell="A37">
      <selection activeCell="N50" sqref="N50"/>
    </sheetView>
  </sheetViews>
  <sheetFormatPr defaultColWidth="9.140625" defaultRowHeight="12.75"/>
  <cols>
    <col min="1" max="1" width="3.421875" style="0" customWidth="1"/>
    <col min="2" max="2" width="5.57421875" style="0" customWidth="1"/>
    <col min="3" max="3" width="5.7109375" style="0" customWidth="1"/>
    <col min="4" max="4" width="3.421875" style="0" customWidth="1"/>
    <col min="5" max="5" width="5.00390625" style="0" customWidth="1"/>
    <col min="6" max="6" width="5.57421875" style="0" customWidth="1"/>
    <col min="7" max="7" width="4.140625" style="0" customWidth="1"/>
    <col min="8" max="8" width="3.8515625" style="0" customWidth="1"/>
    <col min="9" max="9" width="6.28125" style="0" customWidth="1"/>
    <col min="10" max="10" width="5.421875" style="0" customWidth="1"/>
    <col min="11" max="11" width="6.421875" style="0" customWidth="1"/>
    <col min="12" max="12" width="6.7109375" style="0" customWidth="1"/>
    <col min="13" max="13" width="6.57421875" style="0" customWidth="1"/>
    <col min="14" max="14" width="7.421875" style="0" customWidth="1"/>
    <col min="15" max="15" width="7.00390625" style="0" customWidth="1"/>
    <col min="16" max="16" width="4.28125" style="0" customWidth="1"/>
    <col min="17" max="17" width="4.00390625" style="0" customWidth="1"/>
    <col min="18" max="18" width="3.421875" style="0" customWidth="1"/>
    <col min="19" max="19" width="4.7109375" style="0" customWidth="1"/>
    <col min="20" max="20" width="4.421875" style="0" customWidth="1"/>
    <col min="21" max="21" width="3.8515625" style="0" customWidth="1"/>
    <col min="22" max="22" width="6.00390625" style="0" customWidth="1"/>
    <col min="23" max="23" width="4.140625" style="0" customWidth="1"/>
    <col min="24" max="24" width="7.421875" style="0" customWidth="1"/>
    <col min="25" max="25" width="5.8515625" style="0" customWidth="1"/>
    <col min="26" max="26" width="30.421875" style="0" customWidth="1"/>
    <col min="27" max="27" width="3.8515625" style="0" customWidth="1"/>
  </cols>
  <sheetData>
    <row r="2" spans="1:26" ht="15" customHeight="1">
      <c r="A2" s="286" t="s">
        <v>69</v>
      </c>
      <c r="B2" s="286"/>
      <c r="C2" s="286"/>
      <c r="D2" s="286"/>
      <c r="E2" s="286"/>
      <c r="F2" s="16"/>
      <c r="G2" s="16"/>
      <c r="H2" s="16"/>
      <c r="T2" s="286"/>
      <c r="U2" s="286" t="s">
        <v>71</v>
      </c>
      <c r="V2" s="286"/>
      <c r="W2" s="286"/>
      <c r="X2" s="286"/>
      <c r="Y2" s="286"/>
      <c r="Z2" s="246"/>
    </row>
    <row r="3" spans="1:26" ht="15" customHeight="1">
      <c r="A3" s="286" t="s">
        <v>53</v>
      </c>
      <c r="B3" s="286"/>
      <c r="C3" s="286"/>
      <c r="D3" s="286"/>
      <c r="E3" s="286"/>
      <c r="F3" s="16"/>
      <c r="G3" s="16"/>
      <c r="H3" s="16"/>
      <c r="T3" s="286"/>
      <c r="U3" s="286" t="s">
        <v>72</v>
      </c>
      <c r="V3" s="286"/>
      <c r="W3" s="286"/>
      <c r="X3" s="286"/>
      <c r="Y3" s="286"/>
      <c r="Z3" s="246"/>
    </row>
    <row r="4" spans="1:26" ht="15" customHeight="1">
      <c r="A4" s="286" t="s">
        <v>86</v>
      </c>
      <c r="B4" s="286"/>
      <c r="C4" s="286"/>
      <c r="D4" s="286"/>
      <c r="E4" s="286"/>
      <c r="F4" s="16"/>
      <c r="G4" s="16"/>
      <c r="H4" s="16"/>
      <c r="T4" s="286"/>
      <c r="U4" s="286" t="s">
        <v>73</v>
      </c>
      <c r="V4" s="286"/>
      <c r="W4" s="286"/>
      <c r="X4" s="286"/>
      <c r="Y4" s="286"/>
      <c r="Z4" s="246"/>
    </row>
    <row r="5" spans="1:26" ht="15" customHeight="1">
      <c r="A5" s="286" t="s">
        <v>54</v>
      </c>
      <c r="B5" s="286"/>
      <c r="C5" s="286"/>
      <c r="D5" s="286"/>
      <c r="E5" s="286"/>
      <c r="F5" s="16"/>
      <c r="G5" s="16"/>
      <c r="H5" s="16"/>
      <c r="K5" s="42"/>
      <c r="L5" s="259" t="s">
        <v>418</v>
      </c>
      <c r="M5" s="248"/>
      <c r="N5" s="248"/>
      <c r="O5" s="20"/>
      <c r="P5" s="20"/>
      <c r="U5" s="42"/>
      <c r="V5" s="286"/>
      <c r="W5" s="286" t="s">
        <v>316</v>
      </c>
      <c r="X5" s="286"/>
      <c r="Y5" s="286"/>
      <c r="Z5" s="246"/>
    </row>
    <row r="6" spans="1:26" ht="15" customHeight="1">
      <c r="A6" s="286" t="s">
        <v>55</v>
      </c>
      <c r="B6" s="286"/>
      <c r="C6" s="286"/>
      <c r="D6" s="286"/>
      <c r="E6" s="286"/>
      <c r="F6" s="16"/>
      <c r="G6" s="16"/>
      <c r="H6" s="16"/>
      <c r="T6" s="16"/>
      <c r="U6" s="42"/>
      <c r="V6" s="326" t="s">
        <v>196</v>
      </c>
      <c r="X6" s="326" t="s">
        <v>315</v>
      </c>
      <c r="Y6" s="286"/>
      <c r="Z6" s="246"/>
    </row>
    <row r="7" spans="10:26" ht="15" customHeight="1">
      <c r="J7" s="252"/>
      <c r="K7" s="246" t="s">
        <v>59</v>
      </c>
      <c r="L7" s="246"/>
      <c r="M7" s="246"/>
      <c r="N7" s="246"/>
      <c r="O7" s="246"/>
      <c r="P7" s="246"/>
      <c r="Q7" s="1"/>
      <c r="R7" s="1"/>
      <c r="T7" s="16"/>
      <c r="U7" s="54"/>
      <c r="V7" s="54"/>
      <c r="W7" s="62"/>
      <c r="X7" s="54"/>
      <c r="Y7" s="54"/>
      <c r="Z7" s="54"/>
    </row>
    <row r="8" spans="21:26" ht="15" customHeight="1">
      <c r="U8" s="54"/>
      <c r="V8" s="54"/>
      <c r="W8" s="54"/>
      <c r="X8" s="54"/>
      <c r="Y8" s="54"/>
      <c r="Z8" s="54"/>
    </row>
    <row r="9" spans="11:26" ht="15" customHeight="1">
      <c r="K9" s="248" t="s">
        <v>58</v>
      </c>
      <c r="L9" s="248"/>
      <c r="M9" s="248"/>
      <c r="N9" s="248"/>
      <c r="O9" s="248"/>
      <c r="P9" s="248"/>
      <c r="Q9" s="21"/>
      <c r="R9" s="21"/>
      <c r="S9" s="21"/>
      <c r="U9" s="54"/>
      <c r="V9" s="54"/>
      <c r="W9" s="54"/>
      <c r="X9" s="54"/>
      <c r="Y9" s="54"/>
      <c r="Z9" s="54"/>
    </row>
    <row r="10" spans="1:27" ht="15" customHeight="1">
      <c r="A10" s="5"/>
      <c r="B10" s="142"/>
      <c r="C10" s="14" t="s">
        <v>50</v>
      </c>
      <c r="D10" s="14"/>
      <c r="E10" s="14"/>
      <c r="F10" s="14"/>
      <c r="G10" s="14"/>
      <c r="H10" s="14"/>
      <c r="I10" s="14" t="s">
        <v>52</v>
      </c>
      <c r="J10" s="14"/>
      <c r="K10" s="14"/>
      <c r="L10" s="14"/>
      <c r="M10" s="14"/>
      <c r="N10" s="14"/>
      <c r="O10" s="14"/>
      <c r="P10" s="14"/>
      <c r="Q10" s="14" t="s">
        <v>51</v>
      </c>
      <c r="R10" s="14"/>
      <c r="S10" s="14"/>
      <c r="T10" s="14"/>
      <c r="U10" s="142"/>
      <c r="V10" s="6"/>
      <c r="W10" s="6"/>
      <c r="X10" s="6"/>
      <c r="Y10" s="6"/>
      <c r="Z10" s="5"/>
      <c r="AA10" s="52"/>
    </row>
    <row r="11" spans="1:27" ht="15" customHeight="1">
      <c r="A11" s="325" t="s">
        <v>9</v>
      </c>
      <c r="B11" s="124" t="s">
        <v>20</v>
      </c>
      <c r="C11" s="124" t="s">
        <v>20</v>
      </c>
      <c r="D11" s="124" t="s">
        <v>17</v>
      </c>
      <c r="E11" s="124" t="s">
        <v>3</v>
      </c>
      <c r="F11" s="124" t="s">
        <v>5</v>
      </c>
      <c r="G11" s="124" t="s">
        <v>8</v>
      </c>
      <c r="H11" s="124" t="s">
        <v>10</v>
      </c>
      <c r="I11" s="124" t="s">
        <v>11</v>
      </c>
      <c r="J11" s="124" t="s">
        <v>13</v>
      </c>
      <c r="K11" s="124" t="s">
        <v>13</v>
      </c>
      <c r="L11" s="124" t="s">
        <v>0</v>
      </c>
      <c r="M11" s="124" t="s">
        <v>1</v>
      </c>
      <c r="N11" s="124" t="s">
        <v>0</v>
      </c>
      <c r="O11" s="124" t="s">
        <v>1</v>
      </c>
      <c r="P11" s="124"/>
      <c r="Q11" s="124"/>
      <c r="R11" s="124" t="s">
        <v>0</v>
      </c>
      <c r="S11" s="124" t="s">
        <v>40</v>
      </c>
      <c r="T11" s="124" t="s">
        <v>2</v>
      </c>
      <c r="U11" s="124" t="s">
        <v>41</v>
      </c>
      <c r="V11" s="124" t="s">
        <v>42</v>
      </c>
      <c r="W11" s="124" t="s">
        <v>42</v>
      </c>
      <c r="X11" s="124" t="s">
        <v>46</v>
      </c>
      <c r="Y11" s="124" t="s">
        <v>99</v>
      </c>
      <c r="Z11" s="459" t="s">
        <v>70</v>
      </c>
      <c r="AA11" s="462"/>
    </row>
    <row r="12" spans="1:27" ht="15" customHeight="1">
      <c r="A12" s="188" t="s">
        <v>17</v>
      </c>
      <c r="B12" s="124" t="s">
        <v>17</v>
      </c>
      <c r="C12" s="124" t="s">
        <v>22</v>
      </c>
      <c r="D12" s="124" t="s">
        <v>56</v>
      </c>
      <c r="E12" s="124" t="s">
        <v>25</v>
      </c>
      <c r="F12" s="124" t="s">
        <v>6</v>
      </c>
      <c r="G12" s="124" t="s">
        <v>9</v>
      </c>
      <c r="H12" s="124" t="s">
        <v>9</v>
      </c>
      <c r="I12" s="124" t="s">
        <v>12</v>
      </c>
      <c r="J12" s="124" t="s">
        <v>14</v>
      </c>
      <c r="K12" s="124" t="s">
        <v>15</v>
      </c>
      <c r="L12" s="124" t="s">
        <v>29</v>
      </c>
      <c r="M12" s="124" t="s">
        <v>29</v>
      </c>
      <c r="N12" s="124" t="s">
        <v>33</v>
      </c>
      <c r="O12" s="124" t="s">
        <v>33</v>
      </c>
      <c r="P12" s="124" t="s">
        <v>5</v>
      </c>
      <c r="Q12" s="124" t="s">
        <v>5</v>
      </c>
      <c r="R12" s="124" t="s">
        <v>38</v>
      </c>
      <c r="S12" s="124"/>
      <c r="T12" s="124" t="s">
        <v>38</v>
      </c>
      <c r="U12" s="124" t="s">
        <v>40</v>
      </c>
      <c r="V12" s="124" t="s">
        <v>43</v>
      </c>
      <c r="W12" s="124" t="s">
        <v>43</v>
      </c>
      <c r="X12" s="124" t="s">
        <v>47</v>
      </c>
      <c r="Y12" s="124" t="s">
        <v>100</v>
      </c>
      <c r="Z12" s="184"/>
      <c r="AA12" s="462"/>
    </row>
    <row r="13" spans="1:27" ht="15" customHeight="1">
      <c r="A13" s="188" t="s">
        <v>18</v>
      </c>
      <c r="B13" s="124" t="s">
        <v>21</v>
      </c>
      <c r="C13" s="124" t="s">
        <v>23</v>
      </c>
      <c r="D13" s="124" t="s">
        <v>57</v>
      </c>
      <c r="E13" s="124" t="s">
        <v>4</v>
      </c>
      <c r="F13" s="124" t="s">
        <v>7</v>
      </c>
      <c r="G13" s="124" t="s">
        <v>9</v>
      </c>
      <c r="H13" s="124" t="s">
        <v>9</v>
      </c>
      <c r="I13" s="124" t="s">
        <v>26</v>
      </c>
      <c r="J13" s="124" t="s">
        <v>15</v>
      </c>
      <c r="K13" s="124" t="s">
        <v>27</v>
      </c>
      <c r="L13" s="124" t="s">
        <v>30</v>
      </c>
      <c r="M13" s="124" t="s">
        <v>30</v>
      </c>
      <c r="N13" s="124" t="s">
        <v>34</v>
      </c>
      <c r="O13" s="124" t="s">
        <v>34</v>
      </c>
      <c r="P13" s="124" t="s">
        <v>36</v>
      </c>
      <c r="Q13" s="124" t="s">
        <v>37</v>
      </c>
      <c r="R13" s="124" t="s">
        <v>39</v>
      </c>
      <c r="S13" s="124"/>
      <c r="T13" s="124" t="s">
        <v>39</v>
      </c>
      <c r="U13" s="42"/>
      <c r="V13" s="124" t="s">
        <v>44</v>
      </c>
      <c r="W13" s="124" t="s">
        <v>45</v>
      </c>
      <c r="X13" s="124" t="s">
        <v>48</v>
      </c>
      <c r="Y13" s="124" t="s">
        <v>0</v>
      </c>
      <c r="Z13" s="184"/>
      <c r="AA13" s="462"/>
    </row>
    <row r="14" spans="1:27" ht="15" customHeight="1">
      <c r="A14" s="188" t="s">
        <v>19</v>
      </c>
      <c r="B14" s="124" t="s">
        <v>24</v>
      </c>
      <c r="C14" s="124" t="s">
        <v>24</v>
      </c>
      <c r="D14" s="124"/>
      <c r="E14" s="124"/>
      <c r="F14" s="124" t="s">
        <v>24</v>
      </c>
      <c r="G14" s="124"/>
      <c r="H14" s="124"/>
      <c r="I14" s="124"/>
      <c r="J14" s="124" t="s">
        <v>16</v>
      </c>
      <c r="K14" s="124" t="s">
        <v>28</v>
      </c>
      <c r="L14" s="124" t="s">
        <v>31</v>
      </c>
      <c r="M14" s="124" t="s">
        <v>31</v>
      </c>
      <c r="N14" s="124" t="s">
        <v>35</v>
      </c>
      <c r="O14" s="124" t="s">
        <v>35</v>
      </c>
      <c r="P14" s="124"/>
      <c r="Q14" s="124"/>
      <c r="R14" s="124"/>
      <c r="S14" s="124"/>
      <c r="T14" s="42"/>
      <c r="U14" s="124"/>
      <c r="V14" s="124" t="s">
        <v>32</v>
      </c>
      <c r="W14" s="124" t="s">
        <v>32</v>
      </c>
      <c r="X14" s="124" t="s">
        <v>49</v>
      </c>
      <c r="Y14" s="124" t="s">
        <v>101</v>
      </c>
      <c r="Z14" s="184"/>
      <c r="AA14" s="462"/>
    </row>
    <row r="15" spans="1:27" ht="15" customHeight="1">
      <c r="A15" s="271"/>
      <c r="B15" s="125"/>
      <c r="C15" s="125"/>
      <c r="D15" s="125"/>
      <c r="E15" s="125"/>
      <c r="F15" s="125"/>
      <c r="G15" s="125"/>
      <c r="H15" s="125"/>
      <c r="I15" s="125"/>
      <c r="J15" s="125"/>
      <c r="K15" s="125" t="s">
        <v>16</v>
      </c>
      <c r="L15" s="125" t="s">
        <v>32</v>
      </c>
      <c r="M15" s="125" t="s">
        <v>32</v>
      </c>
      <c r="N15" s="125"/>
      <c r="O15" s="126"/>
      <c r="P15" s="125"/>
      <c r="Q15" s="125"/>
      <c r="R15" s="125"/>
      <c r="S15" s="125"/>
      <c r="T15" s="126"/>
      <c r="U15" s="125"/>
      <c r="V15" s="125"/>
      <c r="W15" s="125"/>
      <c r="X15" s="125" t="s">
        <v>24</v>
      </c>
      <c r="Y15" s="125"/>
      <c r="Z15" s="185"/>
      <c r="AA15" s="462"/>
    </row>
    <row r="16" spans="1:27" ht="15" customHeight="1">
      <c r="A16" s="188">
        <v>1</v>
      </c>
      <c r="B16" s="189">
        <v>47</v>
      </c>
      <c r="C16" s="264">
        <v>42</v>
      </c>
      <c r="D16" s="190">
        <v>45</v>
      </c>
      <c r="E16" s="189">
        <v>-6</v>
      </c>
      <c r="F16" s="189">
        <v>42</v>
      </c>
      <c r="G16" s="190">
        <v>20</v>
      </c>
      <c r="H16" s="190">
        <v>0</v>
      </c>
      <c r="I16" s="247">
        <v>0.44</v>
      </c>
      <c r="J16" s="189">
        <v>0</v>
      </c>
      <c r="K16" s="189">
        <v>0</v>
      </c>
      <c r="L16" s="189">
        <v>86</v>
      </c>
      <c r="M16" s="189">
        <v>79</v>
      </c>
      <c r="N16" s="189">
        <v>2996</v>
      </c>
      <c r="O16" s="264">
        <v>2948</v>
      </c>
      <c r="P16" s="189"/>
      <c r="Q16" s="189"/>
      <c r="R16" s="189"/>
      <c r="S16" s="189"/>
      <c r="T16" s="191"/>
      <c r="U16" s="192"/>
      <c r="V16" s="189">
        <v>10</v>
      </c>
      <c r="W16" s="189">
        <v>10</v>
      </c>
      <c r="X16" s="191">
        <v>50</v>
      </c>
      <c r="Y16" s="192"/>
      <c r="Z16" s="460"/>
      <c r="AA16" s="52"/>
    </row>
    <row r="17" spans="1:27" ht="15" customHeight="1">
      <c r="A17" s="188">
        <v>2</v>
      </c>
      <c r="B17" s="194">
        <v>52</v>
      </c>
      <c r="C17" s="189">
        <v>40</v>
      </c>
      <c r="D17" s="190">
        <v>46</v>
      </c>
      <c r="E17" s="189">
        <v>-6</v>
      </c>
      <c r="F17" s="189">
        <v>45</v>
      </c>
      <c r="G17" s="190">
        <v>19</v>
      </c>
      <c r="H17" s="190">
        <v>0</v>
      </c>
      <c r="I17" s="192">
        <v>0</v>
      </c>
      <c r="J17" s="189">
        <v>0</v>
      </c>
      <c r="K17" s="189">
        <v>0</v>
      </c>
      <c r="L17" s="189">
        <v>83</v>
      </c>
      <c r="M17" s="189">
        <v>61</v>
      </c>
      <c r="N17" s="189">
        <v>3009</v>
      </c>
      <c r="O17" s="189">
        <v>2997</v>
      </c>
      <c r="P17" s="189"/>
      <c r="Q17" s="189"/>
      <c r="R17" s="189"/>
      <c r="S17" s="189"/>
      <c r="T17" s="191"/>
      <c r="U17" s="192"/>
      <c r="V17" s="189">
        <v>10</v>
      </c>
      <c r="W17" s="189">
        <v>10</v>
      </c>
      <c r="X17" s="191">
        <v>50.4</v>
      </c>
      <c r="Y17" s="192"/>
      <c r="Z17" s="315"/>
      <c r="AA17" s="52"/>
    </row>
    <row r="18" spans="1:27" ht="15" customHeight="1">
      <c r="A18" s="188">
        <v>3</v>
      </c>
      <c r="B18" s="189">
        <v>62</v>
      </c>
      <c r="C18" s="189">
        <v>41</v>
      </c>
      <c r="D18" s="190">
        <v>52</v>
      </c>
      <c r="E18" s="189">
        <v>-2</v>
      </c>
      <c r="F18" s="189">
        <v>45</v>
      </c>
      <c r="G18" s="190">
        <v>13</v>
      </c>
      <c r="H18" s="190">
        <v>0</v>
      </c>
      <c r="I18" s="189">
        <v>0</v>
      </c>
      <c r="J18" s="189">
        <v>0</v>
      </c>
      <c r="K18" s="189">
        <v>0</v>
      </c>
      <c r="L18" s="189">
        <v>72</v>
      </c>
      <c r="M18" s="189">
        <v>41</v>
      </c>
      <c r="N18" s="189">
        <v>3017</v>
      </c>
      <c r="O18" s="189">
        <v>3001</v>
      </c>
      <c r="P18" s="189"/>
      <c r="Q18" s="189"/>
      <c r="R18" s="189"/>
      <c r="S18" s="189"/>
      <c r="T18" s="191"/>
      <c r="U18" s="192"/>
      <c r="V18" s="189">
        <v>10</v>
      </c>
      <c r="W18" s="197">
        <v>0</v>
      </c>
      <c r="X18" s="191">
        <v>55</v>
      </c>
      <c r="Y18" s="192"/>
      <c r="Z18" s="315"/>
      <c r="AA18" s="52"/>
    </row>
    <row r="19" spans="1:27" ht="15" customHeight="1">
      <c r="A19" s="188">
        <v>4</v>
      </c>
      <c r="B19" s="197">
        <v>66</v>
      </c>
      <c r="C19" s="189">
        <v>37</v>
      </c>
      <c r="D19" s="190">
        <v>52</v>
      </c>
      <c r="E19" s="189">
        <v>-4</v>
      </c>
      <c r="F19" s="189">
        <v>53</v>
      </c>
      <c r="G19" s="190">
        <v>13</v>
      </c>
      <c r="H19" s="190">
        <v>0</v>
      </c>
      <c r="I19" s="189">
        <v>0</v>
      </c>
      <c r="J19" s="189">
        <v>0</v>
      </c>
      <c r="K19" s="189">
        <v>0</v>
      </c>
      <c r="L19" s="189">
        <v>65</v>
      </c>
      <c r="M19" s="189">
        <v>36</v>
      </c>
      <c r="N19" s="189">
        <v>3024</v>
      </c>
      <c r="O19" s="189">
        <v>3012</v>
      </c>
      <c r="P19" s="189"/>
      <c r="Q19" s="189"/>
      <c r="R19" s="189"/>
      <c r="S19" s="189"/>
      <c r="T19" s="191"/>
      <c r="U19" s="198"/>
      <c r="V19" s="189">
        <v>2</v>
      </c>
      <c r="W19" s="189">
        <v>5</v>
      </c>
      <c r="X19" s="189">
        <v>57.6</v>
      </c>
      <c r="Y19" s="192"/>
      <c r="Z19" s="315"/>
      <c r="AA19" s="52"/>
    </row>
    <row r="20" spans="1:27" ht="15" customHeight="1">
      <c r="A20" s="188">
        <v>5</v>
      </c>
      <c r="B20" s="194">
        <v>66</v>
      </c>
      <c r="C20" s="189">
        <v>45</v>
      </c>
      <c r="D20" s="190">
        <v>56</v>
      </c>
      <c r="E20" s="189">
        <v>1</v>
      </c>
      <c r="F20" s="189">
        <v>50</v>
      </c>
      <c r="G20" s="190">
        <v>9</v>
      </c>
      <c r="H20" s="190">
        <v>0</v>
      </c>
      <c r="I20" s="189">
        <v>0</v>
      </c>
      <c r="J20" s="189">
        <v>0</v>
      </c>
      <c r="K20" s="189">
        <v>0</v>
      </c>
      <c r="L20" s="189">
        <v>64</v>
      </c>
      <c r="M20" s="189">
        <v>36</v>
      </c>
      <c r="N20" s="189">
        <v>3013</v>
      </c>
      <c r="O20" s="189">
        <v>2995</v>
      </c>
      <c r="P20" s="189"/>
      <c r="Q20" s="189"/>
      <c r="R20" s="189"/>
      <c r="S20" s="189"/>
      <c r="T20" s="191"/>
      <c r="U20" s="192"/>
      <c r="V20" s="189">
        <v>8</v>
      </c>
      <c r="W20" s="189">
        <v>7</v>
      </c>
      <c r="X20" s="199">
        <v>58.5</v>
      </c>
      <c r="Y20" s="200"/>
      <c r="Z20" s="315"/>
      <c r="AA20" s="52"/>
    </row>
    <row r="21" spans="1:27" ht="15" customHeight="1">
      <c r="A21" s="188">
        <v>6</v>
      </c>
      <c r="B21" s="189">
        <v>75</v>
      </c>
      <c r="C21" s="189">
        <v>43</v>
      </c>
      <c r="D21" s="190">
        <v>59</v>
      </c>
      <c r="E21" s="189">
        <v>4</v>
      </c>
      <c r="F21" s="189">
        <v>58</v>
      </c>
      <c r="G21" s="190">
        <v>6</v>
      </c>
      <c r="H21" s="190">
        <v>0</v>
      </c>
      <c r="I21" s="189">
        <v>0</v>
      </c>
      <c r="J21" s="189">
        <v>0</v>
      </c>
      <c r="K21" s="189">
        <v>0</v>
      </c>
      <c r="L21" s="189">
        <v>60</v>
      </c>
      <c r="M21" s="189">
        <v>23</v>
      </c>
      <c r="N21" s="189">
        <v>2995</v>
      </c>
      <c r="O21" s="189">
        <v>2985</v>
      </c>
      <c r="P21" s="189"/>
      <c r="Q21" s="189"/>
      <c r="R21" s="189"/>
      <c r="S21" s="189"/>
      <c r="T21" s="191"/>
      <c r="U21" s="192"/>
      <c r="V21" s="189">
        <v>1</v>
      </c>
      <c r="W21" s="189">
        <v>0</v>
      </c>
      <c r="X21" s="191">
        <v>62.1</v>
      </c>
      <c r="Y21" s="192"/>
      <c r="Z21" s="315"/>
      <c r="AA21" s="52"/>
    </row>
    <row r="22" spans="1:27" ht="15" customHeight="1">
      <c r="A22" s="188">
        <v>7</v>
      </c>
      <c r="B22" s="189">
        <v>74</v>
      </c>
      <c r="C22" s="189">
        <v>52</v>
      </c>
      <c r="D22" s="190">
        <v>63</v>
      </c>
      <c r="E22" s="189">
        <v>7</v>
      </c>
      <c r="F22" s="189">
        <v>64</v>
      </c>
      <c r="G22" s="190">
        <v>2</v>
      </c>
      <c r="H22" s="190">
        <v>0</v>
      </c>
      <c r="I22" s="190">
        <v>0</v>
      </c>
      <c r="J22" s="189">
        <v>0</v>
      </c>
      <c r="K22" s="189">
        <v>0</v>
      </c>
      <c r="L22" s="189">
        <v>53</v>
      </c>
      <c r="M22" s="189">
        <v>27</v>
      </c>
      <c r="N22" s="189">
        <v>2999</v>
      </c>
      <c r="O22" s="189">
        <v>2976</v>
      </c>
      <c r="P22" s="189"/>
      <c r="Q22" s="189"/>
      <c r="R22" s="189"/>
      <c r="S22" s="189"/>
      <c r="T22" s="191"/>
      <c r="U22" s="201"/>
      <c r="V22" s="189">
        <v>0</v>
      </c>
      <c r="W22" s="189">
        <v>4</v>
      </c>
      <c r="X22" s="189">
        <v>64.6</v>
      </c>
      <c r="Y22" s="192"/>
      <c r="Z22" s="461"/>
      <c r="AA22" s="52"/>
    </row>
    <row r="23" spans="1:27" ht="15" customHeight="1">
      <c r="A23" s="188">
        <v>8</v>
      </c>
      <c r="B23" s="189">
        <v>66</v>
      </c>
      <c r="C23" s="189">
        <v>52</v>
      </c>
      <c r="D23" s="190">
        <v>59</v>
      </c>
      <c r="E23" s="189">
        <v>3</v>
      </c>
      <c r="F23" s="189">
        <v>58</v>
      </c>
      <c r="G23" s="190">
        <v>6</v>
      </c>
      <c r="H23" s="190">
        <v>0</v>
      </c>
      <c r="I23" s="189">
        <v>0.03</v>
      </c>
      <c r="J23" s="189">
        <v>0</v>
      </c>
      <c r="K23" s="189">
        <v>0</v>
      </c>
      <c r="L23" s="189">
        <v>62</v>
      </c>
      <c r="M23" s="189">
        <v>38</v>
      </c>
      <c r="N23" s="189">
        <v>2982</v>
      </c>
      <c r="O23" s="189">
        <v>2972</v>
      </c>
      <c r="P23" s="189"/>
      <c r="Q23" s="189"/>
      <c r="R23" s="189"/>
      <c r="S23" s="189"/>
      <c r="T23" s="191"/>
      <c r="U23" s="192"/>
      <c r="V23" s="189">
        <v>10</v>
      </c>
      <c r="W23" s="189">
        <v>10</v>
      </c>
      <c r="X23" s="191">
        <v>60.3</v>
      </c>
      <c r="Y23" s="192"/>
      <c r="Z23" s="315"/>
      <c r="AA23" s="52"/>
    </row>
    <row r="24" spans="1:27" ht="15" customHeight="1">
      <c r="A24" s="188">
        <v>9</v>
      </c>
      <c r="B24" s="189">
        <v>83</v>
      </c>
      <c r="C24" s="189">
        <v>56</v>
      </c>
      <c r="D24" s="190">
        <v>70</v>
      </c>
      <c r="E24" s="189">
        <v>14</v>
      </c>
      <c r="F24" s="189">
        <v>64</v>
      </c>
      <c r="G24" s="190">
        <v>0</v>
      </c>
      <c r="H24" s="190">
        <v>5</v>
      </c>
      <c r="I24" s="189">
        <v>0.09</v>
      </c>
      <c r="J24" s="190">
        <v>0</v>
      </c>
      <c r="K24" s="189">
        <v>0</v>
      </c>
      <c r="L24" s="189">
        <v>65</v>
      </c>
      <c r="M24" s="190">
        <v>50</v>
      </c>
      <c r="N24" s="189">
        <v>2976</v>
      </c>
      <c r="O24" s="189">
        <v>2938</v>
      </c>
      <c r="P24" s="189"/>
      <c r="Q24" s="189"/>
      <c r="R24" s="189"/>
      <c r="S24" s="189"/>
      <c r="T24" s="191"/>
      <c r="U24" s="192"/>
      <c r="V24" s="189">
        <v>9</v>
      </c>
      <c r="W24" s="195">
        <v>0</v>
      </c>
      <c r="X24" s="191">
        <v>59.5</v>
      </c>
      <c r="Y24" s="192"/>
      <c r="Z24" s="315" t="s">
        <v>419</v>
      </c>
      <c r="AA24" s="52"/>
    </row>
    <row r="25" spans="1:27" ht="15" customHeight="1">
      <c r="A25" s="188">
        <v>10</v>
      </c>
      <c r="B25" s="189">
        <v>86</v>
      </c>
      <c r="C25" s="189">
        <v>58</v>
      </c>
      <c r="D25" s="190">
        <v>72</v>
      </c>
      <c r="E25" s="189">
        <v>16</v>
      </c>
      <c r="F25" s="189">
        <v>66</v>
      </c>
      <c r="G25" s="190">
        <v>0</v>
      </c>
      <c r="H25" s="190">
        <v>7</v>
      </c>
      <c r="I25" s="190">
        <v>0</v>
      </c>
      <c r="J25" s="189">
        <v>0</v>
      </c>
      <c r="K25" s="189">
        <v>0</v>
      </c>
      <c r="L25" s="189">
        <v>63</v>
      </c>
      <c r="M25" s="189">
        <v>26</v>
      </c>
      <c r="N25" s="189">
        <v>3007</v>
      </c>
      <c r="O25" s="189">
        <v>2982</v>
      </c>
      <c r="P25" s="189"/>
      <c r="Q25" s="189"/>
      <c r="R25" s="189"/>
      <c r="S25" s="189"/>
      <c r="T25" s="191"/>
      <c r="U25" s="192"/>
      <c r="V25" s="189">
        <v>8</v>
      </c>
      <c r="W25" s="189">
        <v>3</v>
      </c>
      <c r="X25" s="191">
        <v>68.2</v>
      </c>
      <c r="Y25" s="192"/>
      <c r="Z25" s="315"/>
      <c r="AA25" s="52"/>
    </row>
    <row r="26" spans="1:27" ht="15" customHeight="1">
      <c r="A26" s="188">
        <v>11</v>
      </c>
      <c r="B26" s="189">
        <v>78</v>
      </c>
      <c r="C26" s="189">
        <v>60</v>
      </c>
      <c r="D26" s="190">
        <v>69</v>
      </c>
      <c r="E26" s="189">
        <v>14</v>
      </c>
      <c r="F26" s="189">
        <v>65</v>
      </c>
      <c r="G26" s="190">
        <v>0</v>
      </c>
      <c r="H26" s="190">
        <v>4</v>
      </c>
      <c r="I26" s="189">
        <v>1.78</v>
      </c>
      <c r="J26" s="189" t="s">
        <v>18</v>
      </c>
      <c r="K26" s="189">
        <v>0</v>
      </c>
      <c r="L26" s="189">
        <v>78</v>
      </c>
      <c r="M26" s="189">
        <v>36</v>
      </c>
      <c r="N26" s="189">
        <v>3014</v>
      </c>
      <c r="O26" s="189">
        <v>2983</v>
      </c>
      <c r="P26" s="189"/>
      <c r="Q26" s="189"/>
      <c r="R26" s="189"/>
      <c r="S26" s="189"/>
      <c r="T26" s="191"/>
      <c r="U26" s="192"/>
      <c r="V26" s="189">
        <v>6</v>
      </c>
      <c r="W26" s="189">
        <v>10</v>
      </c>
      <c r="X26" s="191">
        <v>66.2</v>
      </c>
      <c r="Y26" s="192"/>
      <c r="Z26" s="315" t="s">
        <v>420</v>
      </c>
      <c r="AA26" s="52"/>
    </row>
    <row r="27" spans="1:27" ht="15" customHeight="1">
      <c r="A27" s="188">
        <v>12</v>
      </c>
      <c r="B27" s="189">
        <v>91</v>
      </c>
      <c r="C27" s="189">
        <v>60</v>
      </c>
      <c r="D27" s="190">
        <v>76</v>
      </c>
      <c r="E27" s="189">
        <v>21</v>
      </c>
      <c r="F27" s="189">
        <v>69</v>
      </c>
      <c r="G27" s="190">
        <v>0</v>
      </c>
      <c r="H27" s="190">
        <v>11</v>
      </c>
      <c r="I27" s="189">
        <v>0.03</v>
      </c>
      <c r="J27" s="189">
        <v>0</v>
      </c>
      <c r="K27" s="189">
        <v>0</v>
      </c>
      <c r="L27" s="189">
        <v>82</v>
      </c>
      <c r="M27" s="189">
        <v>40</v>
      </c>
      <c r="N27" s="189">
        <v>2996</v>
      </c>
      <c r="O27" s="189">
        <v>2967</v>
      </c>
      <c r="P27" s="189"/>
      <c r="Q27" s="189"/>
      <c r="R27" s="189"/>
      <c r="S27" s="189"/>
      <c r="T27" s="191"/>
      <c r="U27" s="192"/>
      <c r="V27" s="189">
        <v>10</v>
      </c>
      <c r="W27" s="189">
        <v>4</v>
      </c>
      <c r="X27" s="191">
        <v>69.3</v>
      </c>
      <c r="Y27" s="192"/>
      <c r="Z27" s="315" t="s">
        <v>421</v>
      </c>
      <c r="AA27" s="52"/>
    </row>
    <row r="28" spans="1:27" ht="15" customHeight="1">
      <c r="A28" s="188">
        <v>13</v>
      </c>
      <c r="B28" s="189">
        <v>77</v>
      </c>
      <c r="C28" s="189">
        <v>61</v>
      </c>
      <c r="D28" s="190">
        <v>69</v>
      </c>
      <c r="E28" s="189">
        <v>14</v>
      </c>
      <c r="F28" s="189">
        <v>61</v>
      </c>
      <c r="G28" s="190">
        <v>0</v>
      </c>
      <c r="H28" s="190">
        <v>4</v>
      </c>
      <c r="I28" s="189">
        <v>0</v>
      </c>
      <c r="J28" s="189">
        <v>0</v>
      </c>
      <c r="K28" s="189">
        <v>0</v>
      </c>
      <c r="L28" s="189">
        <v>72</v>
      </c>
      <c r="M28" s="189">
        <v>38</v>
      </c>
      <c r="N28" s="189">
        <v>2994</v>
      </c>
      <c r="O28" s="189">
        <v>2975</v>
      </c>
      <c r="P28" s="189"/>
      <c r="Q28" s="189"/>
      <c r="R28" s="189"/>
      <c r="S28" s="189"/>
      <c r="T28" s="191"/>
      <c r="U28" s="192"/>
      <c r="V28" s="189">
        <v>8</v>
      </c>
      <c r="W28" s="189">
        <v>1</v>
      </c>
      <c r="X28" s="191">
        <v>70.9</v>
      </c>
      <c r="Y28" s="192"/>
      <c r="Z28" s="315"/>
      <c r="AA28" s="52"/>
    </row>
    <row r="29" spans="1:27" ht="15" customHeight="1">
      <c r="A29" s="188">
        <v>14</v>
      </c>
      <c r="B29" s="189">
        <v>78</v>
      </c>
      <c r="C29" s="189">
        <v>58</v>
      </c>
      <c r="D29" s="190">
        <v>68</v>
      </c>
      <c r="E29" s="189">
        <v>10</v>
      </c>
      <c r="F29" s="189">
        <v>58</v>
      </c>
      <c r="G29" s="190">
        <v>0</v>
      </c>
      <c r="H29" s="190">
        <v>3</v>
      </c>
      <c r="I29" s="190">
        <v>0</v>
      </c>
      <c r="J29" s="189">
        <v>0</v>
      </c>
      <c r="K29" s="189">
        <v>0</v>
      </c>
      <c r="L29" s="189">
        <v>59</v>
      </c>
      <c r="M29" s="189">
        <v>35</v>
      </c>
      <c r="N29" s="189">
        <v>2995</v>
      </c>
      <c r="O29" s="189">
        <v>2988</v>
      </c>
      <c r="P29" s="189"/>
      <c r="Q29" s="189"/>
      <c r="R29" s="189"/>
      <c r="S29" s="189"/>
      <c r="T29" s="191"/>
      <c r="U29" s="192"/>
      <c r="V29" s="189">
        <v>0</v>
      </c>
      <c r="W29" s="189">
        <v>0</v>
      </c>
      <c r="X29" s="191">
        <v>68.5</v>
      </c>
      <c r="Y29" s="192"/>
      <c r="Z29" s="315"/>
      <c r="AA29" s="52"/>
    </row>
    <row r="30" spans="1:27" ht="15" customHeight="1">
      <c r="A30" s="188">
        <v>15</v>
      </c>
      <c r="B30" s="189">
        <v>75</v>
      </c>
      <c r="C30" s="189">
        <v>51</v>
      </c>
      <c r="D30" s="190">
        <v>63</v>
      </c>
      <c r="E30" s="189">
        <v>4</v>
      </c>
      <c r="F30" s="189">
        <v>58</v>
      </c>
      <c r="G30" s="190">
        <v>2</v>
      </c>
      <c r="H30" s="190">
        <v>0</v>
      </c>
      <c r="I30" s="190" t="s">
        <v>18</v>
      </c>
      <c r="J30" s="189">
        <v>0</v>
      </c>
      <c r="K30" s="189">
        <v>0</v>
      </c>
      <c r="L30" s="189">
        <v>61</v>
      </c>
      <c r="M30" s="189">
        <v>28</v>
      </c>
      <c r="N30" s="189">
        <v>2998</v>
      </c>
      <c r="O30" s="189">
        <v>2986</v>
      </c>
      <c r="P30" s="189"/>
      <c r="Q30" s="189"/>
      <c r="R30" s="189"/>
      <c r="S30" s="189"/>
      <c r="T30" s="191"/>
      <c r="U30" s="189"/>
      <c r="V30" s="189">
        <v>1</v>
      </c>
      <c r="W30" s="189">
        <v>6</v>
      </c>
      <c r="X30" s="191">
        <v>69.4</v>
      </c>
      <c r="Y30" s="192"/>
      <c r="Z30" s="315"/>
      <c r="AA30" s="52"/>
    </row>
    <row r="31" spans="1:27" ht="15" customHeight="1">
      <c r="A31" s="188">
        <v>16</v>
      </c>
      <c r="B31" s="264">
        <v>74</v>
      </c>
      <c r="C31" s="189">
        <v>51</v>
      </c>
      <c r="D31" s="190">
        <v>63</v>
      </c>
      <c r="E31" s="189">
        <v>3</v>
      </c>
      <c r="F31" s="189">
        <v>56</v>
      </c>
      <c r="G31" s="190">
        <v>2</v>
      </c>
      <c r="H31" s="190">
        <v>0</v>
      </c>
      <c r="I31" s="190">
        <v>0</v>
      </c>
      <c r="J31" s="189">
        <v>0</v>
      </c>
      <c r="K31" s="189">
        <v>0</v>
      </c>
      <c r="L31" s="189">
        <v>62</v>
      </c>
      <c r="M31" s="189">
        <v>29</v>
      </c>
      <c r="N31" s="189">
        <v>2997</v>
      </c>
      <c r="O31" s="189">
        <v>2988</v>
      </c>
      <c r="P31" s="189"/>
      <c r="Q31" s="189"/>
      <c r="R31" s="189"/>
      <c r="S31" s="189"/>
      <c r="T31" s="191"/>
      <c r="U31" s="192"/>
      <c r="V31" s="189">
        <v>4</v>
      </c>
      <c r="W31" s="189">
        <v>5</v>
      </c>
      <c r="X31" s="191">
        <v>70</v>
      </c>
      <c r="Y31" s="192"/>
      <c r="Z31" s="315"/>
      <c r="AA31" s="52"/>
    </row>
    <row r="32" spans="1:27" ht="15" customHeight="1">
      <c r="A32" s="188">
        <v>17</v>
      </c>
      <c r="B32" s="189">
        <v>75</v>
      </c>
      <c r="C32" s="195">
        <v>49</v>
      </c>
      <c r="D32" s="190">
        <v>62</v>
      </c>
      <c r="E32" s="189">
        <v>2</v>
      </c>
      <c r="F32" s="189">
        <v>58</v>
      </c>
      <c r="G32" s="190">
        <v>3</v>
      </c>
      <c r="H32" s="190">
        <v>0</v>
      </c>
      <c r="I32" s="304">
        <v>0.03</v>
      </c>
      <c r="J32" s="195">
        <v>0</v>
      </c>
      <c r="K32" s="195">
        <v>0</v>
      </c>
      <c r="L32" s="189">
        <v>66</v>
      </c>
      <c r="M32" s="189">
        <v>34</v>
      </c>
      <c r="N32" s="195">
        <v>3005</v>
      </c>
      <c r="O32" s="195">
        <v>2990</v>
      </c>
      <c r="P32" s="195"/>
      <c r="Q32" s="195"/>
      <c r="R32" s="195"/>
      <c r="S32" s="195"/>
      <c r="T32" s="202"/>
      <c r="U32" s="196"/>
      <c r="V32" s="195">
        <v>1</v>
      </c>
      <c r="W32" s="195">
        <v>10</v>
      </c>
      <c r="X32" s="202">
        <v>70.1</v>
      </c>
      <c r="Y32" s="196"/>
      <c r="Z32" s="315"/>
      <c r="AA32" s="52"/>
    </row>
    <row r="33" spans="1:29" ht="15" customHeight="1">
      <c r="A33" s="188">
        <v>18</v>
      </c>
      <c r="B33" s="189">
        <v>73</v>
      </c>
      <c r="C33" s="195">
        <v>55</v>
      </c>
      <c r="D33" s="190">
        <v>64</v>
      </c>
      <c r="E33" s="189">
        <v>3</v>
      </c>
      <c r="F33" s="189">
        <v>62</v>
      </c>
      <c r="G33" s="190">
        <v>1</v>
      </c>
      <c r="H33" s="190">
        <v>0</v>
      </c>
      <c r="I33" s="195">
        <v>0.05</v>
      </c>
      <c r="J33" s="195">
        <v>0</v>
      </c>
      <c r="K33" s="195">
        <v>0</v>
      </c>
      <c r="L33" s="189">
        <v>72</v>
      </c>
      <c r="M33" s="189">
        <v>47</v>
      </c>
      <c r="N33" s="195">
        <v>2994</v>
      </c>
      <c r="O33" s="195">
        <v>2965</v>
      </c>
      <c r="P33" s="195"/>
      <c r="Q33" s="195"/>
      <c r="R33" s="304"/>
      <c r="S33" s="304"/>
      <c r="T33" s="202"/>
      <c r="U33" s="196"/>
      <c r="V33" s="195">
        <v>10</v>
      </c>
      <c r="W33" s="195">
        <v>5</v>
      </c>
      <c r="X33" s="202">
        <v>70</v>
      </c>
      <c r="Y33" s="196"/>
      <c r="Z33" s="315" t="s">
        <v>279</v>
      </c>
      <c r="AA33" s="463"/>
      <c r="AB33" s="38"/>
      <c r="AC33" s="38"/>
    </row>
    <row r="34" spans="1:28" ht="15" customHeight="1">
      <c r="A34" s="188">
        <v>19</v>
      </c>
      <c r="B34" s="189">
        <v>72</v>
      </c>
      <c r="C34" s="195">
        <v>50</v>
      </c>
      <c r="D34" s="190">
        <v>61</v>
      </c>
      <c r="E34" s="189">
        <v>1</v>
      </c>
      <c r="F34" s="189">
        <v>58</v>
      </c>
      <c r="G34" s="190">
        <v>4</v>
      </c>
      <c r="H34" s="190">
        <v>0</v>
      </c>
      <c r="I34" s="195">
        <v>0.27</v>
      </c>
      <c r="J34" s="195" t="s">
        <v>18</v>
      </c>
      <c r="K34" s="195">
        <v>0</v>
      </c>
      <c r="L34" s="189">
        <v>72</v>
      </c>
      <c r="M34" s="189">
        <v>43</v>
      </c>
      <c r="N34" s="304">
        <v>2967</v>
      </c>
      <c r="O34" s="195">
        <v>2919</v>
      </c>
      <c r="P34" s="195"/>
      <c r="Q34" s="195"/>
      <c r="R34" s="195"/>
      <c r="S34" s="195"/>
      <c r="T34" s="202"/>
      <c r="U34" s="196"/>
      <c r="V34" s="195">
        <v>2</v>
      </c>
      <c r="W34" s="195">
        <v>2</v>
      </c>
      <c r="X34" s="202">
        <v>68.4</v>
      </c>
      <c r="Y34" s="196"/>
      <c r="Z34" s="315" t="s">
        <v>424</v>
      </c>
      <c r="AA34" s="464"/>
      <c r="AB34" s="23"/>
    </row>
    <row r="35" spans="1:27" ht="15" customHeight="1">
      <c r="A35" s="188">
        <v>20</v>
      </c>
      <c r="B35" s="189">
        <v>66</v>
      </c>
      <c r="C35" s="204">
        <v>48</v>
      </c>
      <c r="D35" s="190">
        <v>57</v>
      </c>
      <c r="E35" s="189">
        <v>-3</v>
      </c>
      <c r="F35" s="189">
        <v>48</v>
      </c>
      <c r="G35" s="190">
        <v>8</v>
      </c>
      <c r="H35" s="190">
        <v>0</v>
      </c>
      <c r="I35" s="205">
        <v>0.06</v>
      </c>
      <c r="J35" s="195">
        <v>0</v>
      </c>
      <c r="K35" s="195">
        <v>0</v>
      </c>
      <c r="L35" s="189">
        <v>74</v>
      </c>
      <c r="M35" s="189">
        <v>47</v>
      </c>
      <c r="N35" s="195">
        <v>2983</v>
      </c>
      <c r="O35" s="195">
        <v>2926</v>
      </c>
      <c r="P35" s="189"/>
      <c r="Q35" s="189"/>
      <c r="R35" s="195"/>
      <c r="S35" s="195"/>
      <c r="T35" s="202"/>
      <c r="U35" s="196"/>
      <c r="V35" s="195">
        <v>10</v>
      </c>
      <c r="W35" s="195">
        <v>5</v>
      </c>
      <c r="X35" s="202">
        <v>64.6</v>
      </c>
      <c r="Y35" s="196"/>
      <c r="Z35" s="315"/>
      <c r="AA35" s="52"/>
    </row>
    <row r="36" spans="1:27" ht="15" customHeight="1">
      <c r="A36" s="188">
        <v>21</v>
      </c>
      <c r="B36" s="189">
        <v>57</v>
      </c>
      <c r="C36" s="195">
        <v>44</v>
      </c>
      <c r="D36" s="190">
        <v>51</v>
      </c>
      <c r="E36" s="189">
        <v>-10</v>
      </c>
      <c r="F36" s="189">
        <v>45</v>
      </c>
      <c r="G36" s="190">
        <v>14</v>
      </c>
      <c r="H36" s="190">
        <v>0</v>
      </c>
      <c r="I36" s="195">
        <v>0</v>
      </c>
      <c r="J36" s="196">
        <v>0</v>
      </c>
      <c r="K36" s="195">
        <v>0</v>
      </c>
      <c r="L36" s="189">
        <v>61</v>
      </c>
      <c r="M36" s="189">
        <v>41</v>
      </c>
      <c r="N36" s="195">
        <v>3021</v>
      </c>
      <c r="O36" s="203">
        <v>2983</v>
      </c>
      <c r="P36" s="195"/>
      <c r="Q36" s="195"/>
      <c r="R36" s="195"/>
      <c r="S36" s="195"/>
      <c r="T36" s="202"/>
      <c r="U36" s="196"/>
      <c r="V36" s="195">
        <v>9</v>
      </c>
      <c r="W36" s="195">
        <v>10</v>
      </c>
      <c r="X36" s="195">
        <v>62.4</v>
      </c>
      <c r="Y36" s="196"/>
      <c r="Z36" s="315"/>
      <c r="AA36" s="52"/>
    </row>
    <row r="37" spans="1:27" ht="15" customHeight="1">
      <c r="A37" s="188">
        <v>22</v>
      </c>
      <c r="B37" s="189">
        <v>58</v>
      </c>
      <c r="C37" s="195">
        <v>36</v>
      </c>
      <c r="D37" s="190">
        <v>47</v>
      </c>
      <c r="E37" s="189">
        <v>-14</v>
      </c>
      <c r="F37" s="189">
        <v>46</v>
      </c>
      <c r="G37" s="190">
        <v>18</v>
      </c>
      <c r="H37" s="190">
        <v>0</v>
      </c>
      <c r="I37" s="195">
        <v>0</v>
      </c>
      <c r="J37" s="195">
        <v>0</v>
      </c>
      <c r="K37" s="195">
        <v>0</v>
      </c>
      <c r="L37" s="189">
        <v>65</v>
      </c>
      <c r="M37" s="189">
        <v>36</v>
      </c>
      <c r="N37" s="195">
        <v>3036</v>
      </c>
      <c r="O37" s="195">
        <v>3022</v>
      </c>
      <c r="P37" s="195"/>
      <c r="Q37" s="195"/>
      <c r="R37" s="195"/>
      <c r="S37" s="195"/>
      <c r="T37" s="202"/>
      <c r="U37" s="196"/>
      <c r="V37" s="195">
        <v>10</v>
      </c>
      <c r="W37" s="195">
        <v>1</v>
      </c>
      <c r="X37" s="202">
        <v>60.6</v>
      </c>
      <c r="Y37" s="196"/>
      <c r="Z37" s="315"/>
      <c r="AA37" s="52"/>
    </row>
    <row r="38" spans="1:27" ht="15" customHeight="1">
      <c r="A38" s="188">
        <v>23</v>
      </c>
      <c r="B38" s="189">
        <v>69</v>
      </c>
      <c r="C38" s="195">
        <v>44</v>
      </c>
      <c r="D38" s="190">
        <v>57</v>
      </c>
      <c r="E38" s="189">
        <v>-4</v>
      </c>
      <c r="F38" s="189">
        <v>55</v>
      </c>
      <c r="G38" s="190">
        <v>8</v>
      </c>
      <c r="H38" s="190">
        <v>0</v>
      </c>
      <c r="I38" s="203">
        <v>0</v>
      </c>
      <c r="J38" s="203">
        <v>0</v>
      </c>
      <c r="K38" s="195">
        <v>0</v>
      </c>
      <c r="L38" s="189">
        <v>58</v>
      </c>
      <c r="M38" s="189">
        <v>28</v>
      </c>
      <c r="N38" s="195">
        <v>3039</v>
      </c>
      <c r="O38" s="195">
        <v>3023</v>
      </c>
      <c r="P38" s="189"/>
      <c r="Q38" s="195"/>
      <c r="R38" s="195"/>
      <c r="S38" s="195"/>
      <c r="T38" s="202"/>
      <c r="U38" s="196"/>
      <c r="V38" s="195">
        <v>5</v>
      </c>
      <c r="W38" s="195">
        <v>9</v>
      </c>
      <c r="X38" s="202">
        <v>64</v>
      </c>
      <c r="Y38" s="196"/>
      <c r="Z38" s="315"/>
      <c r="AA38" s="52"/>
    </row>
    <row r="39" spans="1:27" ht="15" customHeight="1">
      <c r="A39" s="188">
        <v>24</v>
      </c>
      <c r="B39" s="189">
        <v>71</v>
      </c>
      <c r="C39" s="206">
        <v>49</v>
      </c>
      <c r="D39" s="190">
        <v>60</v>
      </c>
      <c r="E39" s="189">
        <v>0</v>
      </c>
      <c r="F39" s="189">
        <v>60</v>
      </c>
      <c r="G39" s="190">
        <v>5</v>
      </c>
      <c r="H39" s="190">
        <v>0</v>
      </c>
      <c r="I39" s="203">
        <v>0</v>
      </c>
      <c r="J39" s="195">
        <v>0</v>
      </c>
      <c r="K39" s="195">
        <v>0</v>
      </c>
      <c r="L39" s="189">
        <v>59</v>
      </c>
      <c r="M39" s="189">
        <v>28</v>
      </c>
      <c r="N39" s="195">
        <v>3026</v>
      </c>
      <c r="O39" s="195">
        <v>3013</v>
      </c>
      <c r="P39" s="189"/>
      <c r="Q39" s="195"/>
      <c r="R39" s="195"/>
      <c r="S39" s="195"/>
      <c r="T39" s="202"/>
      <c r="U39" s="196"/>
      <c r="V39" s="195">
        <v>8</v>
      </c>
      <c r="W39" s="195">
        <v>10</v>
      </c>
      <c r="X39" s="202">
        <v>68</v>
      </c>
      <c r="Y39" s="196"/>
      <c r="Z39" s="315"/>
      <c r="AA39" s="52"/>
    </row>
    <row r="40" spans="1:27" ht="15" customHeight="1">
      <c r="A40" s="188">
        <v>25</v>
      </c>
      <c r="B40" s="189">
        <v>60</v>
      </c>
      <c r="C40" s="195">
        <v>47</v>
      </c>
      <c r="D40" s="190">
        <v>54</v>
      </c>
      <c r="E40" s="189">
        <v>-6</v>
      </c>
      <c r="F40" s="189">
        <v>47</v>
      </c>
      <c r="G40" s="190">
        <v>11</v>
      </c>
      <c r="H40" s="190">
        <v>0</v>
      </c>
      <c r="I40" s="195">
        <v>0.67</v>
      </c>
      <c r="J40" s="195">
        <v>0</v>
      </c>
      <c r="K40" s="195">
        <v>0</v>
      </c>
      <c r="L40" s="189">
        <v>75</v>
      </c>
      <c r="M40" s="189">
        <v>48</v>
      </c>
      <c r="N40" s="195">
        <v>3014</v>
      </c>
      <c r="O40" s="195">
        <v>2985</v>
      </c>
      <c r="P40" s="195"/>
      <c r="Q40" s="195"/>
      <c r="R40" s="195"/>
      <c r="S40" s="195"/>
      <c r="T40" s="202"/>
      <c r="U40" s="195"/>
      <c r="V40" s="195">
        <v>10</v>
      </c>
      <c r="W40" s="195">
        <v>10</v>
      </c>
      <c r="X40" s="202">
        <v>59.9</v>
      </c>
      <c r="Y40" s="265"/>
      <c r="Z40" s="315"/>
      <c r="AA40" s="52"/>
    </row>
    <row r="41" spans="1:27" ht="15" customHeight="1">
      <c r="A41" s="188">
        <v>26</v>
      </c>
      <c r="B41" s="189">
        <v>61</v>
      </c>
      <c r="C41" s="195">
        <v>45</v>
      </c>
      <c r="D41" s="190">
        <v>53</v>
      </c>
      <c r="E41" s="189">
        <v>-8</v>
      </c>
      <c r="F41" s="189">
        <v>50</v>
      </c>
      <c r="G41" s="190">
        <v>12</v>
      </c>
      <c r="H41" s="190">
        <v>0</v>
      </c>
      <c r="I41" s="465">
        <v>0.01</v>
      </c>
      <c r="J41" s="195">
        <v>0</v>
      </c>
      <c r="K41" s="195">
        <v>0</v>
      </c>
      <c r="L41" s="189">
        <v>76</v>
      </c>
      <c r="M41" s="189">
        <v>60</v>
      </c>
      <c r="N41" s="195">
        <v>2991</v>
      </c>
      <c r="O41" s="195">
        <v>2981</v>
      </c>
      <c r="P41" s="195"/>
      <c r="Q41" s="195"/>
      <c r="R41" s="195"/>
      <c r="S41" s="195"/>
      <c r="T41" s="202"/>
      <c r="U41" s="195"/>
      <c r="V41" s="195">
        <v>10</v>
      </c>
      <c r="W41" s="189">
        <v>10</v>
      </c>
      <c r="X41" s="189">
        <v>59.5</v>
      </c>
      <c r="Y41" s="192"/>
      <c r="Z41" s="315"/>
      <c r="AA41" s="52"/>
    </row>
    <row r="42" spans="1:27" ht="15" customHeight="1">
      <c r="A42" s="188">
        <v>27</v>
      </c>
      <c r="B42" s="189">
        <v>79</v>
      </c>
      <c r="C42" s="195">
        <v>48</v>
      </c>
      <c r="D42" s="190">
        <v>61</v>
      </c>
      <c r="E42" s="189">
        <v>0</v>
      </c>
      <c r="F42" s="189">
        <v>66</v>
      </c>
      <c r="G42" s="190">
        <v>4</v>
      </c>
      <c r="H42" s="190">
        <v>0</v>
      </c>
      <c r="I42" s="196">
        <v>0</v>
      </c>
      <c r="J42" s="195">
        <v>0</v>
      </c>
      <c r="K42" s="195">
        <v>0</v>
      </c>
      <c r="L42" s="189">
        <v>77</v>
      </c>
      <c r="M42" s="189">
        <v>38</v>
      </c>
      <c r="N42" s="195">
        <v>2996</v>
      </c>
      <c r="O42" s="195">
        <v>2982</v>
      </c>
      <c r="P42" s="195"/>
      <c r="Q42" s="195"/>
      <c r="R42" s="195"/>
      <c r="S42" s="195"/>
      <c r="T42" s="202"/>
      <c r="U42" s="196"/>
      <c r="V42" s="195">
        <v>0</v>
      </c>
      <c r="W42" s="195">
        <v>8</v>
      </c>
      <c r="X42" s="202">
        <v>70</v>
      </c>
      <c r="Y42" s="196"/>
      <c r="Z42" s="315"/>
      <c r="AA42" s="52"/>
    </row>
    <row r="43" spans="1:27" ht="15" customHeight="1">
      <c r="A43" s="188">
        <v>28</v>
      </c>
      <c r="B43" s="189">
        <v>85</v>
      </c>
      <c r="C43" s="195">
        <v>58</v>
      </c>
      <c r="D43" s="190">
        <v>72</v>
      </c>
      <c r="E43" s="189">
        <v>9</v>
      </c>
      <c r="F43" s="189">
        <v>75</v>
      </c>
      <c r="G43" s="190">
        <v>0</v>
      </c>
      <c r="H43" s="190">
        <v>7</v>
      </c>
      <c r="I43" s="205">
        <v>0.17</v>
      </c>
      <c r="J43" s="195">
        <v>0</v>
      </c>
      <c r="K43" s="195">
        <v>0</v>
      </c>
      <c r="L43" s="189">
        <v>70</v>
      </c>
      <c r="M43" s="189">
        <v>45</v>
      </c>
      <c r="N43" s="195">
        <v>2981</v>
      </c>
      <c r="O43" s="195">
        <v>2949</v>
      </c>
      <c r="P43" s="195"/>
      <c r="Q43" s="195"/>
      <c r="R43" s="195"/>
      <c r="S43" s="195"/>
      <c r="T43" s="202"/>
      <c r="U43" s="195"/>
      <c r="V43" s="189">
        <v>10</v>
      </c>
      <c r="W43" s="189">
        <v>2</v>
      </c>
      <c r="X43" s="191">
        <v>68.4</v>
      </c>
      <c r="Y43" s="192"/>
      <c r="Z43" s="315" t="s">
        <v>425</v>
      </c>
      <c r="AA43" s="52"/>
    </row>
    <row r="44" spans="1:27" ht="15" customHeight="1">
      <c r="A44" s="188">
        <v>29</v>
      </c>
      <c r="B44" s="195">
        <v>79</v>
      </c>
      <c r="C44" s="195">
        <v>65</v>
      </c>
      <c r="D44" s="190">
        <v>72</v>
      </c>
      <c r="E44" s="189">
        <v>9</v>
      </c>
      <c r="F44" s="189">
        <v>75</v>
      </c>
      <c r="G44" s="190">
        <v>0</v>
      </c>
      <c r="H44" s="190">
        <v>7</v>
      </c>
      <c r="I44" s="197">
        <v>0.01</v>
      </c>
      <c r="J44" s="195">
        <v>0</v>
      </c>
      <c r="K44" s="195">
        <v>0</v>
      </c>
      <c r="L44" s="189">
        <v>69</v>
      </c>
      <c r="M44" s="189">
        <v>57</v>
      </c>
      <c r="N44" s="195">
        <v>2960</v>
      </c>
      <c r="O44" s="195">
        <v>2944</v>
      </c>
      <c r="P44" s="195"/>
      <c r="Q44" s="195"/>
      <c r="R44" s="195"/>
      <c r="S44" s="195"/>
      <c r="T44" s="202"/>
      <c r="U44" s="203"/>
      <c r="V44" s="195">
        <v>10</v>
      </c>
      <c r="W44" s="195">
        <v>10</v>
      </c>
      <c r="X44" s="202">
        <v>69.8</v>
      </c>
      <c r="Y44" s="196"/>
      <c r="Z44" s="315" t="s">
        <v>338</v>
      </c>
      <c r="AA44" s="52"/>
    </row>
    <row r="45" spans="1:27" ht="15" customHeight="1">
      <c r="A45" s="188">
        <v>30</v>
      </c>
      <c r="B45" s="189">
        <v>86</v>
      </c>
      <c r="C45" s="195">
        <v>66</v>
      </c>
      <c r="D45" s="190">
        <v>76</v>
      </c>
      <c r="E45" s="189">
        <v>11</v>
      </c>
      <c r="F45" s="189">
        <v>67</v>
      </c>
      <c r="G45" s="190">
        <v>0</v>
      </c>
      <c r="H45" s="190">
        <v>11</v>
      </c>
      <c r="I45" s="205">
        <v>0.26</v>
      </c>
      <c r="J45" s="203">
        <v>0</v>
      </c>
      <c r="K45" s="195">
        <v>0</v>
      </c>
      <c r="L45" s="189">
        <v>73</v>
      </c>
      <c r="M45" s="189">
        <v>43</v>
      </c>
      <c r="N45" s="195">
        <v>2959</v>
      </c>
      <c r="O45" s="195">
        <v>2936</v>
      </c>
      <c r="P45" s="195"/>
      <c r="Q45" s="195"/>
      <c r="R45" s="195"/>
      <c r="S45" s="195"/>
      <c r="T45" s="202"/>
      <c r="U45" s="203"/>
      <c r="V45" s="195">
        <v>10</v>
      </c>
      <c r="W45" s="195">
        <v>10</v>
      </c>
      <c r="X45" s="195">
        <v>72.1</v>
      </c>
      <c r="Y45" s="196"/>
      <c r="Z45" s="315" t="s">
        <v>426</v>
      </c>
      <c r="AA45" s="52"/>
    </row>
    <row r="46" spans="1:27" ht="15" customHeight="1" thickBot="1">
      <c r="A46" s="323">
        <v>31</v>
      </c>
      <c r="B46" s="266">
        <v>71</v>
      </c>
      <c r="C46" s="208">
        <v>57</v>
      </c>
      <c r="D46" s="209">
        <v>64</v>
      </c>
      <c r="E46" s="208">
        <v>1</v>
      </c>
      <c r="F46" s="208">
        <v>57</v>
      </c>
      <c r="G46" s="209">
        <v>1</v>
      </c>
      <c r="H46" s="209">
        <v>0</v>
      </c>
      <c r="I46" s="209">
        <v>0</v>
      </c>
      <c r="J46" s="208">
        <v>0</v>
      </c>
      <c r="K46" s="208">
        <v>0</v>
      </c>
      <c r="L46" s="208">
        <v>67</v>
      </c>
      <c r="M46" s="208">
        <v>49</v>
      </c>
      <c r="N46" s="208">
        <v>3000</v>
      </c>
      <c r="O46" s="208">
        <v>2948</v>
      </c>
      <c r="P46" s="208"/>
      <c r="Q46" s="208"/>
      <c r="R46" s="208"/>
      <c r="S46" s="208"/>
      <c r="T46" s="208"/>
      <c r="U46" s="209"/>
      <c r="V46" s="208">
        <v>9</v>
      </c>
      <c r="W46" s="209">
        <v>10</v>
      </c>
      <c r="X46" s="210">
        <v>69.1</v>
      </c>
      <c r="Y46" s="211"/>
      <c r="Z46" s="405"/>
      <c r="AA46" s="52"/>
    </row>
    <row r="47" spans="1:27" ht="15" customHeight="1">
      <c r="A47" s="224"/>
      <c r="B47" s="268">
        <f>SUM(B16:B46)</f>
        <v>2212</v>
      </c>
      <c r="C47" s="306">
        <f>SUM(C16:C46)</f>
        <v>1568</v>
      </c>
      <c r="D47" s="324"/>
      <c r="E47" s="270">
        <f>SUM(E16:E46)</f>
        <v>84</v>
      </c>
      <c r="F47" s="271">
        <f>SUM(F16:F46)</f>
        <v>1781</v>
      </c>
      <c r="G47" s="272">
        <f>SUM(G16:G46)</f>
        <v>181</v>
      </c>
      <c r="H47" s="272">
        <f>SUM(H16:H46)</f>
        <v>59</v>
      </c>
      <c r="I47" s="273">
        <f>SUM(I16:I46)</f>
        <v>3.8999999999999986</v>
      </c>
      <c r="J47" s="268" t="s">
        <v>18</v>
      </c>
      <c r="K47" s="268"/>
      <c r="L47" s="213"/>
      <c r="M47" s="268"/>
      <c r="N47" s="268"/>
      <c r="O47" s="268"/>
      <c r="P47" s="268"/>
      <c r="Q47" s="268"/>
      <c r="R47" s="268"/>
      <c r="S47" s="268"/>
      <c r="T47" s="268"/>
      <c r="U47" s="274"/>
      <c r="V47" s="268">
        <f>SUM(V16:V46)</f>
        <v>211</v>
      </c>
      <c r="W47" s="268">
        <f>SUM(W16:W46)</f>
        <v>187</v>
      </c>
      <c r="X47" s="274"/>
      <c r="Y47" s="213"/>
      <c r="Z47" s="319" t="s">
        <v>11</v>
      </c>
      <c r="AA47" s="52"/>
    </row>
    <row r="48" spans="1:27" ht="15" customHeight="1">
      <c r="A48" s="224"/>
      <c r="B48" s="274">
        <v>71.4</v>
      </c>
      <c r="C48" s="274">
        <v>50.1</v>
      </c>
      <c r="D48" s="213"/>
      <c r="E48" s="213"/>
      <c r="F48" s="274">
        <f>AVERAGE(F16:F46)</f>
        <v>57.45161290322581</v>
      </c>
      <c r="G48" s="213"/>
      <c r="H48" s="213"/>
      <c r="I48" s="213"/>
      <c r="J48" s="213"/>
      <c r="K48" s="213"/>
      <c r="L48" s="274">
        <f>AVERAGE(L16:L46)</f>
        <v>68.41935483870968</v>
      </c>
      <c r="M48" s="274">
        <f>AVERAGE(M16:M46)</f>
        <v>40.87096774193548</v>
      </c>
      <c r="N48" s="277">
        <v>2999</v>
      </c>
      <c r="O48" s="277">
        <v>2976</v>
      </c>
      <c r="P48" s="274"/>
      <c r="Q48" s="274"/>
      <c r="R48" s="278"/>
      <c r="S48" s="213"/>
      <c r="T48" s="274" t="e">
        <f>AVERAGE(T16:T46)</f>
        <v>#DIV/0!</v>
      </c>
      <c r="U48" s="274"/>
      <c r="V48" s="274">
        <v>6.8</v>
      </c>
      <c r="W48" s="274">
        <v>6</v>
      </c>
      <c r="X48" s="274">
        <v>64.4</v>
      </c>
      <c r="Y48" s="274" t="e">
        <f>AVERAGE(Y16:Y46)</f>
        <v>#DIV/0!</v>
      </c>
      <c r="Z48" s="450" t="s">
        <v>60</v>
      </c>
      <c r="AA48" s="52"/>
    </row>
    <row r="49" spans="2:26" ht="15" customHeight="1">
      <c r="B49" s="18" t="s">
        <v>61</v>
      </c>
      <c r="C49" s="16"/>
      <c r="D49" s="16"/>
      <c r="E49" s="16"/>
      <c r="F49" s="16"/>
      <c r="G49" s="16"/>
      <c r="H49" s="16"/>
      <c r="I49" s="16"/>
      <c r="K49" s="18" t="s">
        <v>64</v>
      </c>
      <c r="L49" s="18"/>
      <c r="M49" s="18"/>
      <c r="N49" s="18"/>
      <c r="O49" s="18"/>
      <c r="P49" s="18"/>
      <c r="Q49" s="18"/>
      <c r="T49" s="18" t="s">
        <v>68</v>
      </c>
      <c r="U49" s="16"/>
      <c r="V49" s="16"/>
      <c r="W49" s="16"/>
      <c r="X49" s="16"/>
      <c r="Y49" s="16"/>
      <c r="Z49" s="47"/>
    </row>
    <row r="50" spans="2:26" ht="15" customHeight="1">
      <c r="B50" s="16" t="s">
        <v>156</v>
      </c>
      <c r="C50" s="16"/>
      <c r="D50" s="16"/>
      <c r="E50" s="251">
        <v>60.8</v>
      </c>
      <c r="F50" s="71"/>
      <c r="H50" s="16"/>
      <c r="I50" s="1"/>
      <c r="K50" s="16" t="s">
        <v>92</v>
      </c>
      <c r="L50" s="16"/>
      <c r="M50" s="16"/>
      <c r="N50" s="242">
        <f>G47</f>
        <v>181</v>
      </c>
      <c r="P50" s="16"/>
      <c r="Q50" s="16"/>
      <c r="T50" s="16" t="s">
        <v>93</v>
      </c>
      <c r="X50" s="245">
        <f>I47</f>
        <v>3.8999999999999986</v>
      </c>
      <c r="Z50" s="39"/>
    </row>
    <row r="51" spans="2:24" ht="15" customHeight="1">
      <c r="B51" s="16" t="s">
        <v>125</v>
      </c>
      <c r="C51" s="16"/>
      <c r="D51" s="16"/>
      <c r="E51" s="16"/>
      <c r="F51" s="197">
        <v>2.5</v>
      </c>
      <c r="G51" s="72"/>
      <c r="H51" s="71"/>
      <c r="I51" s="36"/>
      <c r="K51" s="16" t="s">
        <v>135</v>
      </c>
      <c r="L51" s="16"/>
      <c r="M51" s="16"/>
      <c r="N51" s="197">
        <v>-59</v>
      </c>
      <c r="O51" s="70"/>
      <c r="P51" s="26"/>
      <c r="Q51" s="32"/>
      <c r="T51" s="16" t="s">
        <v>312</v>
      </c>
      <c r="X51" s="197" t="s">
        <v>427</v>
      </c>
    </row>
    <row r="52" spans="2:26" ht="15" customHeight="1">
      <c r="B52" s="16" t="s">
        <v>90</v>
      </c>
      <c r="C52" s="16"/>
      <c r="D52" s="16"/>
      <c r="E52" s="197">
        <v>2.7</v>
      </c>
      <c r="F52" s="16"/>
      <c r="G52" s="71"/>
      <c r="H52" s="27"/>
      <c r="I52" s="1"/>
      <c r="K52" s="16" t="s">
        <v>284</v>
      </c>
      <c r="L52" s="16"/>
      <c r="M52" s="16"/>
      <c r="N52" s="16"/>
      <c r="O52" s="254">
        <v>7472</v>
      </c>
      <c r="P52" s="16"/>
      <c r="Q52" s="70"/>
      <c r="R52" s="30"/>
      <c r="T52" s="16" t="s">
        <v>105</v>
      </c>
      <c r="X52" s="197">
        <v>12.79</v>
      </c>
      <c r="Y52" s="74"/>
      <c r="Z52" s="26"/>
    </row>
    <row r="53" spans="2:25" ht="15" customHeight="1">
      <c r="B53" s="16" t="s">
        <v>62</v>
      </c>
      <c r="C53" s="16"/>
      <c r="D53" s="16"/>
      <c r="E53" s="16"/>
      <c r="F53" s="258">
        <v>32</v>
      </c>
      <c r="G53" s="72"/>
      <c r="I53" s="28"/>
      <c r="K53" s="16" t="s">
        <v>132</v>
      </c>
      <c r="L53" s="16"/>
      <c r="M53" s="16"/>
      <c r="N53" s="197">
        <v>696</v>
      </c>
      <c r="O53" s="16"/>
      <c r="P53" s="70"/>
      <c r="T53" s="16" t="s">
        <v>313</v>
      </c>
      <c r="X53" s="197">
        <v>1.88</v>
      </c>
      <c r="Y53" s="74"/>
    </row>
    <row r="54" spans="2:26" ht="15" customHeight="1">
      <c r="B54" s="16" t="s">
        <v>88</v>
      </c>
      <c r="C54" s="16"/>
      <c r="D54" s="16"/>
      <c r="E54" s="16"/>
      <c r="F54" s="251">
        <v>-1.6</v>
      </c>
      <c r="G54" s="16"/>
      <c r="H54" s="58"/>
      <c r="I54" s="27"/>
      <c r="T54" s="16" t="s">
        <v>181</v>
      </c>
      <c r="X54" s="197">
        <v>1.78</v>
      </c>
      <c r="Y54" s="28" t="s">
        <v>324</v>
      </c>
      <c r="Z54" s="243" t="s">
        <v>255</v>
      </c>
    </row>
    <row r="55" spans="2:25" ht="15" customHeight="1">
      <c r="B55" s="16" t="s">
        <v>78</v>
      </c>
      <c r="C55" s="197">
        <f>MAX(B16:B46)</f>
        <v>91</v>
      </c>
      <c r="D55" s="16" t="s">
        <v>115</v>
      </c>
      <c r="E55" s="243" t="s">
        <v>254</v>
      </c>
      <c r="F55" s="54"/>
      <c r="G55" s="16"/>
      <c r="H55" s="58"/>
      <c r="I55" s="1"/>
      <c r="K55" s="18" t="s">
        <v>65</v>
      </c>
      <c r="L55" s="18"/>
      <c r="M55" s="18"/>
      <c r="N55" s="18"/>
      <c r="O55" s="18"/>
      <c r="T55" s="16" t="s">
        <v>228</v>
      </c>
      <c r="X55" s="197" t="s">
        <v>18</v>
      </c>
      <c r="Y55" s="70"/>
    </row>
    <row r="56" spans="2:26" ht="15" customHeight="1">
      <c r="B56" s="16" t="s">
        <v>79</v>
      </c>
      <c r="C56" s="197">
        <f>MIN(C16:C46)</f>
        <v>36</v>
      </c>
      <c r="D56" s="16" t="s">
        <v>115</v>
      </c>
      <c r="E56" s="243" t="s">
        <v>282</v>
      </c>
      <c r="F56" s="54"/>
      <c r="G56" s="16"/>
      <c r="H56" s="58"/>
      <c r="I56" s="1"/>
      <c r="K56" s="16" t="s">
        <v>319</v>
      </c>
      <c r="M56" s="197"/>
      <c r="N56" s="254">
        <v>59</v>
      </c>
      <c r="O56" s="70"/>
      <c r="T56" s="16" t="s">
        <v>311</v>
      </c>
      <c r="X56" s="197">
        <v>-0.1</v>
      </c>
      <c r="Y56" s="71"/>
      <c r="Z56" s="30"/>
    </row>
    <row r="57" spans="2:25" ht="15" customHeight="1">
      <c r="B57" s="16"/>
      <c r="C57" s="16" t="s">
        <v>63</v>
      </c>
      <c r="D57" s="16"/>
      <c r="E57" s="16"/>
      <c r="F57" s="16"/>
      <c r="G57" s="16"/>
      <c r="H57" s="16"/>
      <c r="I57" s="1"/>
      <c r="K57" s="16" t="s">
        <v>135</v>
      </c>
      <c r="N57" s="254">
        <v>20.3</v>
      </c>
      <c r="O57" s="75"/>
      <c r="P57" s="70"/>
      <c r="T57" s="16" t="s">
        <v>182</v>
      </c>
      <c r="X57" s="197">
        <v>48.8</v>
      </c>
      <c r="Y57" s="70"/>
    </row>
    <row r="58" spans="2:26" ht="15" customHeight="1">
      <c r="B58" s="16" t="s">
        <v>81</v>
      </c>
      <c r="C58" s="16"/>
      <c r="D58" s="16"/>
      <c r="E58" s="197">
        <f>COUNTIF(B16:B46,"&gt;=90")</f>
        <v>1</v>
      </c>
      <c r="F58" s="16"/>
      <c r="H58" s="16"/>
      <c r="I58" s="1"/>
      <c r="K58" s="16" t="s">
        <v>428</v>
      </c>
      <c r="Q58" s="77"/>
      <c r="R58" s="30"/>
      <c r="T58" s="16" t="s">
        <v>278</v>
      </c>
      <c r="X58" s="251">
        <v>-6</v>
      </c>
      <c r="Y58" s="71"/>
      <c r="Z58" s="30"/>
    </row>
    <row r="59" spans="2:26" ht="15" customHeight="1">
      <c r="B59" s="16" t="s">
        <v>80</v>
      </c>
      <c r="C59" s="16"/>
      <c r="D59" s="16"/>
      <c r="E59" s="197">
        <f>COUNTIF(B16:B46,"&lt;=32")</f>
        <v>0</v>
      </c>
      <c r="F59" s="16"/>
      <c r="H59" s="16"/>
      <c r="I59" s="1"/>
      <c r="K59" s="16" t="s">
        <v>88</v>
      </c>
      <c r="N59" s="197">
        <v>15.8</v>
      </c>
      <c r="P59" s="70"/>
      <c r="T59" s="16" t="s">
        <v>94</v>
      </c>
      <c r="X59" s="197" t="s">
        <v>18</v>
      </c>
      <c r="Y59" s="28" t="s">
        <v>314</v>
      </c>
      <c r="Z59" s="243" t="s">
        <v>346</v>
      </c>
    </row>
    <row r="60" spans="2:25" ht="15" customHeight="1">
      <c r="B60" s="16" t="s">
        <v>82</v>
      </c>
      <c r="C60" s="16"/>
      <c r="D60" s="16"/>
      <c r="E60" s="197">
        <f>COUNTIF(C16:C46,"&lt;=32")</f>
        <v>0</v>
      </c>
      <c r="F60" s="16"/>
      <c r="H60" s="16"/>
      <c r="I60" s="1"/>
      <c r="T60" s="16" t="s">
        <v>317</v>
      </c>
      <c r="X60" s="197">
        <v>0</v>
      </c>
      <c r="Y60" s="1"/>
    </row>
    <row r="61" spans="2:25" ht="15" customHeight="1">
      <c r="B61" s="16" t="s">
        <v>83</v>
      </c>
      <c r="C61" s="16"/>
      <c r="D61" s="16"/>
      <c r="E61" s="197">
        <f>COUNTIF(C16:C46,"&lt;=0")</f>
        <v>0</v>
      </c>
      <c r="F61" s="16"/>
      <c r="H61" s="16"/>
      <c r="I61" s="1"/>
      <c r="K61" s="18" t="s">
        <v>66</v>
      </c>
      <c r="L61" s="17"/>
      <c r="M61" s="17"/>
      <c r="N61" s="17"/>
      <c r="O61" s="17"/>
      <c r="T61" s="16" t="s">
        <v>161</v>
      </c>
      <c r="X61" s="254" t="s">
        <v>423</v>
      </c>
      <c r="Y61" s="70"/>
    </row>
    <row r="62" spans="7:24" ht="15" customHeight="1">
      <c r="G62" s="55"/>
      <c r="K62" s="16" t="s">
        <v>160</v>
      </c>
      <c r="N62" s="254">
        <v>29.88</v>
      </c>
      <c r="O62" s="74"/>
      <c r="P62" s="544"/>
      <c r="Q62" s="544"/>
      <c r="V62" s="16" t="s">
        <v>96</v>
      </c>
      <c r="W62" s="16"/>
      <c r="X62" s="254" t="s">
        <v>76</v>
      </c>
    </row>
    <row r="63" spans="2:24" ht="15" customHeight="1">
      <c r="B63" s="18" t="s">
        <v>74</v>
      </c>
      <c r="C63" s="17"/>
      <c r="D63" s="17"/>
      <c r="E63" s="17"/>
      <c r="G63" s="55"/>
      <c r="K63" s="16" t="s">
        <v>269</v>
      </c>
      <c r="N63" s="197">
        <v>-0.6</v>
      </c>
      <c r="O63" s="70"/>
      <c r="P63" s="27"/>
      <c r="Q63" s="23"/>
      <c r="V63" s="16" t="s">
        <v>97</v>
      </c>
      <c r="W63" s="16"/>
      <c r="X63" s="254" t="s">
        <v>76</v>
      </c>
    </row>
    <row r="64" spans="2:16" ht="15" customHeight="1">
      <c r="B64" s="16" t="s">
        <v>89</v>
      </c>
      <c r="E64" s="251" t="e">
        <f>AVERAGE(T16:T46)</f>
        <v>#DIV/0!</v>
      </c>
      <c r="K64" s="16" t="s">
        <v>78</v>
      </c>
      <c r="L64" s="327">
        <f>MAX(N16:N46)/100</f>
        <v>30.39</v>
      </c>
      <c r="M64" s="16" t="s">
        <v>322</v>
      </c>
      <c r="N64" s="243" t="s">
        <v>339</v>
      </c>
      <c r="O64" s="23"/>
      <c r="P64" s="23"/>
    </row>
    <row r="65" spans="2:26" ht="15" customHeight="1">
      <c r="B65" s="16" t="s">
        <v>149</v>
      </c>
      <c r="E65" s="197"/>
      <c r="G65" s="70"/>
      <c r="I65" s="24"/>
      <c r="K65" s="16" t="s">
        <v>320</v>
      </c>
      <c r="L65" s="243">
        <v>29.19</v>
      </c>
      <c r="M65" s="16" t="s">
        <v>321</v>
      </c>
      <c r="N65" s="243" t="s">
        <v>346</v>
      </c>
      <c r="O65" s="70"/>
      <c r="P65" s="23"/>
      <c r="T65" s="18" t="s">
        <v>102</v>
      </c>
      <c r="U65" s="18"/>
      <c r="V65" s="18"/>
      <c r="W65" s="18"/>
      <c r="X65" s="18"/>
      <c r="Y65" s="40"/>
      <c r="Z65" s="40"/>
    </row>
    <row r="66" spans="2:25" ht="15" customHeight="1">
      <c r="B66" s="16" t="s">
        <v>84</v>
      </c>
      <c r="D66" s="197"/>
      <c r="E66" s="16" t="s">
        <v>223</v>
      </c>
      <c r="F66" s="243"/>
      <c r="H66" s="58"/>
      <c r="T66" s="16" t="s">
        <v>123</v>
      </c>
      <c r="U66" s="16"/>
      <c r="V66" s="16"/>
      <c r="W66" s="254"/>
      <c r="Y66" s="70"/>
    </row>
    <row r="67" spans="2:25" ht="15" customHeight="1">
      <c r="B67" s="16" t="s">
        <v>224</v>
      </c>
      <c r="D67" s="243"/>
      <c r="E67" s="243"/>
      <c r="F67" s="70"/>
      <c r="T67" s="16" t="s">
        <v>323</v>
      </c>
      <c r="V67" s="243"/>
      <c r="W67" s="41" t="s">
        <v>67</v>
      </c>
      <c r="X67" s="243"/>
      <c r="Y67" s="70"/>
    </row>
    <row r="68" spans="2:26" ht="15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64"/>
      <c r="O68" s="64"/>
      <c r="P68" s="64"/>
      <c r="Q68" s="64"/>
      <c r="R68" s="64"/>
      <c r="S68" s="64"/>
      <c r="T68" s="64"/>
      <c r="U68" s="64"/>
      <c r="Z68" s="44"/>
    </row>
    <row r="69" spans="1:26" ht="15" customHeight="1">
      <c r="A69" s="42"/>
      <c r="B69" s="248" t="s">
        <v>422</v>
      </c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59"/>
      <c r="O69" s="64"/>
      <c r="P69" s="64"/>
      <c r="Q69" s="64"/>
      <c r="R69" s="64"/>
      <c r="S69" s="64"/>
      <c r="T69" s="64"/>
      <c r="U69" s="64"/>
      <c r="Z69" s="44"/>
    </row>
    <row r="70" spans="2:21" ht="15" customHeight="1"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59"/>
      <c r="O70" s="59"/>
      <c r="P70" s="64"/>
      <c r="Q70" s="64"/>
      <c r="R70" s="64"/>
      <c r="S70" s="64"/>
      <c r="T70" s="64"/>
      <c r="U70" s="64"/>
    </row>
    <row r="71" spans="2:16" ht="15" customHeight="1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3"/>
    </row>
    <row r="72" spans="2:16" ht="14.25" customHeight="1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63"/>
    </row>
    <row r="73" ht="14.25" customHeight="1"/>
    <row r="74" ht="14.25" customHeight="1"/>
    <row r="75" ht="14.25" customHeight="1"/>
  </sheetData>
  <sheetProtection/>
  <mergeCells count="1">
    <mergeCell ref="P62:Q62"/>
  </mergeCells>
  <printOptions/>
  <pageMargins left="0.25" right="0.17" top="0.57" bottom="0.59" header="0.37" footer="0.32"/>
  <pageSetup fitToHeight="1" fitToWidth="1" horizontalDpi="600" verticalDpi="600" orientation="portrait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74"/>
  <sheetViews>
    <sheetView zoomScale="124" zoomScaleNormal="124" zoomScalePageLayoutView="0" workbookViewId="0" topLeftCell="A1">
      <selection activeCell="Z53" sqref="Z53"/>
    </sheetView>
  </sheetViews>
  <sheetFormatPr defaultColWidth="9.140625" defaultRowHeight="12.75"/>
  <cols>
    <col min="1" max="1" width="3.28125" style="0" customWidth="1"/>
    <col min="2" max="2" width="5.8515625" style="0" customWidth="1"/>
    <col min="3" max="3" width="6.00390625" style="0" customWidth="1"/>
    <col min="4" max="4" width="4.28125" style="0" customWidth="1"/>
    <col min="5" max="5" width="4.8515625" style="0" customWidth="1"/>
    <col min="6" max="6" width="6.140625" style="0" customWidth="1"/>
    <col min="7" max="7" width="4.140625" style="0" customWidth="1"/>
    <col min="8" max="8" width="4.57421875" style="0" customWidth="1"/>
    <col min="9" max="9" width="5.00390625" style="0" customWidth="1"/>
    <col min="10" max="10" width="4.140625" style="0" customWidth="1"/>
    <col min="11" max="12" width="5.28125" style="0" customWidth="1"/>
    <col min="13" max="13" width="6.421875" style="0" customWidth="1"/>
    <col min="14" max="14" width="6.57421875" style="0" customWidth="1"/>
    <col min="15" max="15" width="6.421875" style="0" customWidth="1"/>
    <col min="16" max="16" width="5.140625" style="0" customWidth="1"/>
    <col min="17" max="17" width="3.8515625" style="0" customWidth="1"/>
    <col min="18" max="18" width="3.28125" style="0" customWidth="1"/>
    <col min="19" max="19" width="4.57421875" style="0" customWidth="1"/>
    <col min="20" max="20" width="4.421875" style="0" customWidth="1"/>
    <col min="21" max="21" width="4.28125" style="0" customWidth="1"/>
    <col min="22" max="22" width="5.140625" style="0" customWidth="1"/>
    <col min="23" max="23" width="4.421875" style="0" customWidth="1"/>
    <col min="24" max="24" width="5.8515625" style="0" customWidth="1"/>
    <col min="25" max="25" width="6.28125" style="0" customWidth="1"/>
    <col min="26" max="26" width="16.57421875" style="0" customWidth="1"/>
    <col min="27" max="27" width="11.140625" style="0" customWidth="1"/>
  </cols>
  <sheetData>
    <row r="2" spans="1:26" ht="10.5" customHeight="1">
      <c r="A2" s="16" t="s">
        <v>69</v>
      </c>
      <c r="B2" s="16"/>
      <c r="C2" s="16"/>
      <c r="D2" s="16"/>
      <c r="E2" s="16"/>
      <c r="F2" s="16"/>
      <c r="G2" s="16"/>
      <c r="H2" s="16"/>
      <c r="U2" s="16" t="s">
        <v>71</v>
      </c>
      <c r="V2" s="16"/>
      <c r="W2" s="16"/>
      <c r="X2" s="16"/>
      <c r="Y2" s="16"/>
      <c r="Z2" s="16"/>
    </row>
    <row r="3" spans="1:26" ht="10.5" customHeight="1">
      <c r="A3" s="16" t="s">
        <v>53</v>
      </c>
      <c r="B3" s="16"/>
      <c r="C3" s="16"/>
      <c r="D3" s="16"/>
      <c r="E3" s="16"/>
      <c r="F3" s="16"/>
      <c r="G3" s="16"/>
      <c r="H3" s="16"/>
      <c r="U3" s="16" t="s">
        <v>72</v>
      </c>
      <c r="V3" s="16"/>
      <c r="W3" s="16"/>
      <c r="X3" s="16"/>
      <c r="Y3" s="16"/>
      <c r="Z3" s="16"/>
    </row>
    <row r="4" spans="1:26" ht="10.5" customHeight="1">
      <c r="A4" s="16" t="s">
        <v>86</v>
      </c>
      <c r="B4" s="16"/>
      <c r="C4" s="16"/>
      <c r="D4" s="16"/>
      <c r="E4" s="16"/>
      <c r="F4" s="16"/>
      <c r="G4" s="16"/>
      <c r="H4" s="16"/>
      <c r="U4" s="16" t="s">
        <v>73</v>
      </c>
      <c r="V4" s="16"/>
      <c r="W4" s="16"/>
      <c r="X4" s="16"/>
      <c r="Y4" s="16"/>
      <c r="Z4" s="16"/>
    </row>
    <row r="5" spans="1:26" ht="10.5" customHeight="1">
      <c r="A5" s="16" t="s">
        <v>54</v>
      </c>
      <c r="B5" s="16"/>
      <c r="C5" s="16"/>
      <c r="D5" s="16"/>
      <c r="E5" s="16"/>
      <c r="F5" s="16"/>
      <c r="G5" s="16"/>
      <c r="H5" s="16"/>
      <c r="K5" s="42"/>
      <c r="L5" s="19" t="s">
        <v>429</v>
      </c>
      <c r="M5" s="20"/>
      <c r="N5" s="20"/>
      <c r="O5" s="20"/>
      <c r="P5" s="20"/>
      <c r="U5" s="16"/>
      <c r="V5" s="16"/>
      <c r="W5" s="16" t="s">
        <v>173</v>
      </c>
      <c r="X5" s="16"/>
      <c r="Y5" s="16"/>
      <c r="Z5" s="16"/>
    </row>
    <row r="6" spans="1:26" ht="10.5" customHeight="1">
      <c r="A6" s="16" t="s">
        <v>55</v>
      </c>
      <c r="B6" s="16"/>
      <c r="C6" s="16"/>
      <c r="D6" s="16"/>
      <c r="E6" s="16"/>
      <c r="F6" s="16"/>
      <c r="G6" s="16"/>
      <c r="H6" s="16"/>
      <c r="U6" s="16"/>
      <c r="V6" s="16"/>
      <c r="W6" s="16" t="s">
        <v>315</v>
      </c>
      <c r="X6" s="16"/>
      <c r="Y6" s="16"/>
      <c r="Z6" s="16"/>
    </row>
    <row r="7" spans="11:26" ht="12.75">
      <c r="K7" s="1" t="s">
        <v>59</v>
      </c>
      <c r="L7" s="1"/>
      <c r="M7" s="1"/>
      <c r="N7" s="1"/>
      <c r="O7" s="1"/>
      <c r="P7" s="1"/>
      <c r="Q7" s="1"/>
      <c r="R7" s="16"/>
      <c r="S7" s="16"/>
      <c r="T7" s="16"/>
      <c r="U7" s="16"/>
      <c r="V7" s="16"/>
      <c r="W7" s="49"/>
      <c r="X7" s="16"/>
      <c r="Y7" s="16"/>
      <c r="Z7" s="16"/>
    </row>
    <row r="9" spans="11:27" ht="12.75">
      <c r="K9" s="20" t="s">
        <v>58</v>
      </c>
      <c r="L9" s="20"/>
      <c r="M9" s="20"/>
      <c r="N9" s="20"/>
      <c r="O9" s="20"/>
      <c r="P9" s="20"/>
      <c r="Q9" s="21"/>
      <c r="R9" s="21"/>
      <c r="S9" s="21"/>
      <c r="AA9" s="33"/>
    </row>
    <row r="10" spans="1:27" ht="10.5" customHeight="1">
      <c r="A10" s="280"/>
      <c r="B10" s="281"/>
      <c r="C10" s="230" t="s">
        <v>50</v>
      </c>
      <c r="D10" s="230"/>
      <c r="E10" s="230"/>
      <c r="F10" s="282"/>
      <c r="G10" s="282"/>
      <c r="H10" s="282"/>
      <c r="I10" s="230" t="s">
        <v>52</v>
      </c>
      <c r="J10" s="230"/>
      <c r="K10" s="230"/>
      <c r="L10" s="282"/>
      <c r="M10" s="282"/>
      <c r="N10" s="282"/>
      <c r="O10" s="282"/>
      <c r="P10" s="282"/>
      <c r="Q10" s="230" t="s">
        <v>51</v>
      </c>
      <c r="R10" s="230"/>
      <c r="S10" s="230"/>
      <c r="T10" s="282"/>
      <c r="U10" s="281"/>
      <c r="V10" s="281"/>
      <c r="W10" s="281"/>
      <c r="X10" s="281"/>
      <c r="Y10" s="281"/>
      <c r="Z10" s="280"/>
      <c r="AA10" s="467"/>
    </row>
    <row r="11" spans="1:27" ht="10.5" customHeight="1">
      <c r="A11" s="228" t="s">
        <v>9</v>
      </c>
      <c r="B11" s="365" t="s">
        <v>20</v>
      </c>
      <c r="C11" s="365" t="s">
        <v>20</v>
      </c>
      <c r="D11" s="365" t="s">
        <v>17</v>
      </c>
      <c r="E11" s="365" t="s">
        <v>3</v>
      </c>
      <c r="F11" s="365" t="s">
        <v>5</v>
      </c>
      <c r="G11" s="365" t="s">
        <v>8</v>
      </c>
      <c r="H11" s="365" t="s">
        <v>10</v>
      </c>
      <c r="I11" s="365" t="s">
        <v>11</v>
      </c>
      <c r="J11" s="365" t="s">
        <v>13</v>
      </c>
      <c r="K11" s="365" t="s">
        <v>13</v>
      </c>
      <c r="L11" s="365" t="s">
        <v>0</v>
      </c>
      <c r="M11" s="365" t="s">
        <v>1</v>
      </c>
      <c r="N11" s="365" t="s">
        <v>0</v>
      </c>
      <c r="O11" s="365" t="s">
        <v>1</v>
      </c>
      <c r="P11" s="365"/>
      <c r="Q11" s="365"/>
      <c r="R11" s="365" t="s">
        <v>0</v>
      </c>
      <c r="S11" s="365" t="s">
        <v>40</v>
      </c>
      <c r="T11" s="365" t="s">
        <v>2</v>
      </c>
      <c r="U11" s="365" t="s">
        <v>41</v>
      </c>
      <c r="V11" s="365" t="s">
        <v>42</v>
      </c>
      <c r="W11" s="365" t="s">
        <v>42</v>
      </c>
      <c r="X11" s="365" t="s">
        <v>46</v>
      </c>
      <c r="Y11" s="365" t="s">
        <v>99</v>
      </c>
      <c r="Z11" s="468" t="s">
        <v>70</v>
      </c>
      <c r="AA11" s="469"/>
    </row>
    <row r="12" spans="1:27" ht="10.5" customHeight="1">
      <c r="A12" s="229" t="s">
        <v>17</v>
      </c>
      <c r="B12" s="365" t="s">
        <v>17</v>
      </c>
      <c r="C12" s="365" t="s">
        <v>22</v>
      </c>
      <c r="D12" s="365" t="s">
        <v>56</v>
      </c>
      <c r="E12" s="365" t="s">
        <v>25</v>
      </c>
      <c r="F12" s="365" t="s">
        <v>6</v>
      </c>
      <c r="G12" s="365" t="s">
        <v>9</v>
      </c>
      <c r="H12" s="365" t="s">
        <v>9</v>
      </c>
      <c r="I12" s="365" t="s">
        <v>12</v>
      </c>
      <c r="J12" s="365" t="s">
        <v>14</v>
      </c>
      <c r="K12" s="365" t="s">
        <v>15</v>
      </c>
      <c r="L12" s="365" t="s">
        <v>29</v>
      </c>
      <c r="M12" s="365" t="s">
        <v>29</v>
      </c>
      <c r="N12" s="365" t="s">
        <v>33</v>
      </c>
      <c r="O12" s="365" t="s">
        <v>33</v>
      </c>
      <c r="P12" s="365" t="s">
        <v>5</v>
      </c>
      <c r="Q12" s="365" t="s">
        <v>5</v>
      </c>
      <c r="R12" s="365" t="s">
        <v>38</v>
      </c>
      <c r="S12" s="365"/>
      <c r="T12" s="365" t="s">
        <v>38</v>
      </c>
      <c r="U12" s="365" t="s">
        <v>40</v>
      </c>
      <c r="V12" s="365" t="s">
        <v>43</v>
      </c>
      <c r="W12" s="365" t="s">
        <v>43</v>
      </c>
      <c r="X12" s="365" t="s">
        <v>47</v>
      </c>
      <c r="Y12" s="365" t="s">
        <v>100</v>
      </c>
      <c r="Z12" s="470"/>
      <c r="AA12" s="469"/>
    </row>
    <row r="13" spans="1:27" ht="10.5" customHeight="1">
      <c r="A13" s="229" t="s">
        <v>18</v>
      </c>
      <c r="B13" s="365" t="s">
        <v>21</v>
      </c>
      <c r="C13" s="365" t="s">
        <v>23</v>
      </c>
      <c r="D13" s="365" t="s">
        <v>57</v>
      </c>
      <c r="E13" s="365" t="s">
        <v>4</v>
      </c>
      <c r="F13" s="365" t="s">
        <v>7</v>
      </c>
      <c r="G13" s="365" t="s">
        <v>9</v>
      </c>
      <c r="H13" s="365" t="s">
        <v>9</v>
      </c>
      <c r="I13" s="365" t="s">
        <v>26</v>
      </c>
      <c r="J13" s="365" t="s">
        <v>15</v>
      </c>
      <c r="K13" s="365" t="s">
        <v>27</v>
      </c>
      <c r="L13" s="365" t="s">
        <v>30</v>
      </c>
      <c r="M13" s="365" t="s">
        <v>30</v>
      </c>
      <c r="N13" s="365" t="s">
        <v>34</v>
      </c>
      <c r="O13" s="365" t="s">
        <v>34</v>
      </c>
      <c r="P13" s="365" t="s">
        <v>36</v>
      </c>
      <c r="Q13" s="365" t="s">
        <v>37</v>
      </c>
      <c r="R13" s="365" t="s">
        <v>39</v>
      </c>
      <c r="S13" s="365"/>
      <c r="T13" s="365" t="s">
        <v>39</v>
      </c>
      <c r="U13" s="252"/>
      <c r="V13" s="365" t="s">
        <v>44</v>
      </c>
      <c r="W13" s="365" t="s">
        <v>45</v>
      </c>
      <c r="X13" s="365" t="s">
        <v>48</v>
      </c>
      <c r="Y13" s="365" t="s">
        <v>0</v>
      </c>
      <c r="Z13" s="470"/>
      <c r="AA13" s="469"/>
    </row>
    <row r="14" spans="1:27" ht="10.5" customHeight="1">
      <c r="A14" s="229" t="s">
        <v>19</v>
      </c>
      <c r="B14" s="365" t="s">
        <v>24</v>
      </c>
      <c r="C14" s="365" t="s">
        <v>24</v>
      </c>
      <c r="D14" s="365"/>
      <c r="E14" s="365"/>
      <c r="F14" s="365" t="s">
        <v>24</v>
      </c>
      <c r="G14" s="365"/>
      <c r="H14" s="365"/>
      <c r="I14" s="365"/>
      <c r="J14" s="365" t="s">
        <v>16</v>
      </c>
      <c r="K14" s="365" t="s">
        <v>28</v>
      </c>
      <c r="L14" s="365" t="s">
        <v>31</v>
      </c>
      <c r="M14" s="365" t="s">
        <v>31</v>
      </c>
      <c r="N14" s="365" t="s">
        <v>35</v>
      </c>
      <c r="O14" s="365" t="s">
        <v>35</v>
      </c>
      <c r="P14" s="365"/>
      <c r="Q14" s="365"/>
      <c r="R14" s="365"/>
      <c r="S14" s="365"/>
      <c r="T14" s="252"/>
      <c r="U14" s="365"/>
      <c r="V14" s="365" t="s">
        <v>32</v>
      </c>
      <c r="W14" s="365" t="s">
        <v>32</v>
      </c>
      <c r="X14" s="365" t="s">
        <v>49</v>
      </c>
      <c r="Y14" s="365">
        <v>0</v>
      </c>
      <c r="Z14" s="470"/>
      <c r="AA14" s="469"/>
    </row>
    <row r="15" spans="1:27" ht="10.5" customHeight="1">
      <c r="A15" s="367"/>
      <c r="B15" s="368"/>
      <c r="C15" s="368"/>
      <c r="D15" s="368"/>
      <c r="E15" s="368"/>
      <c r="F15" s="368"/>
      <c r="G15" s="368"/>
      <c r="H15" s="368"/>
      <c r="I15" s="368"/>
      <c r="J15" s="368"/>
      <c r="K15" s="368" t="s">
        <v>16</v>
      </c>
      <c r="L15" s="368" t="s">
        <v>32</v>
      </c>
      <c r="M15" s="368" t="s">
        <v>32</v>
      </c>
      <c r="N15" s="368"/>
      <c r="O15" s="369"/>
      <c r="P15" s="368"/>
      <c r="Q15" s="368"/>
      <c r="R15" s="368"/>
      <c r="S15" s="368"/>
      <c r="T15" s="369"/>
      <c r="U15" s="368"/>
      <c r="V15" s="368"/>
      <c r="W15" s="368"/>
      <c r="X15" s="368" t="s">
        <v>24</v>
      </c>
      <c r="Y15" s="368"/>
      <c r="Z15" s="471"/>
      <c r="AA15" s="472"/>
    </row>
    <row r="16" spans="1:27" ht="12.75" customHeight="1">
      <c r="A16" s="188">
        <v>1</v>
      </c>
      <c r="B16" s="189">
        <v>72</v>
      </c>
      <c r="C16" s="264">
        <v>49</v>
      </c>
      <c r="D16" s="190">
        <v>61</v>
      </c>
      <c r="E16" s="190">
        <v>-2</v>
      </c>
      <c r="F16" s="189">
        <v>54</v>
      </c>
      <c r="G16" s="190">
        <v>4</v>
      </c>
      <c r="H16" s="190">
        <v>0</v>
      </c>
      <c r="I16" s="190">
        <v>0</v>
      </c>
      <c r="J16" s="189">
        <v>0</v>
      </c>
      <c r="K16" s="189">
        <v>0</v>
      </c>
      <c r="L16" s="189">
        <v>71</v>
      </c>
      <c r="M16" s="189">
        <v>38</v>
      </c>
      <c r="N16" s="189">
        <v>3010</v>
      </c>
      <c r="O16" s="189">
        <v>2998</v>
      </c>
      <c r="P16" s="189"/>
      <c r="Q16" s="189"/>
      <c r="R16" s="189"/>
      <c r="S16" s="189"/>
      <c r="T16" s="191"/>
      <c r="U16" s="192"/>
      <c r="V16" s="189">
        <v>2</v>
      </c>
      <c r="W16" s="189">
        <v>9</v>
      </c>
      <c r="X16" s="191">
        <v>69.5</v>
      </c>
      <c r="Y16" s="192"/>
      <c r="Z16" s="460"/>
      <c r="AA16" s="3"/>
    </row>
    <row r="17" spans="1:27" ht="12.75" customHeight="1">
      <c r="A17" s="188">
        <v>2</v>
      </c>
      <c r="B17" s="194">
        <v>79</v>
      </c>
      <c r="C17" s="189">
        <v>52</v>
      </c>
      <c r="D17" s="190">
        <v>66</v>
      </c>
      <c r="E17" s="190">
        <v>4</v>
      </c>
      <c r="F17" s="189">
        <v>60</v>
      </c>
      <c r="G17" s="190">
        <v>0</v>
      </c>
      <c r="H17" s="190">
        <v>1</v>
      </c>
      <c r="I17" s="192">
        <v>0</v>
      </c>
      <c r="J17" s="189">
        <v>0</v>
      </c>
      <c r="K17" s="189">
        <v>0</v>
      </c>
      <c r="L17" s="189">
        <v>59</v>
      </c>
      <c r="M17" s="189">
        <v>25</v>
      </c>
      <c r="N17" s="189">
        <v>2997</v>
      </c>
      <c r="O17" s="189">
        <v>2983</v>
      </c>
      <c r="P17" s="189"/>
      <c r="Q17" s="189"/>
      <c r="R17" s="189"/>
      <c r="S17" s="189"/>
      <c r="T17" s="189"/>
      <c r="U17" s="192"/>
      <c r="V17" s="189">
        <v>0</v>
      </c>
      <c r="W17" s="189">
        <v>1</v>
      </c>
      <c r="X17" s="302">
        <v>72.1</v>
      </c>
      <c r="Y17" s="303"/>
      <c r="Z17" s="315"/>
      <c r="AA17" s="3"/>
    </row>
    <row r="18" spans="1:27" ht="12.75" customHeight="1">
      <c r="A18" s="188">
        <v>3</v>
      </c>
      <c r="B18" s="189">
        <v>73</v>
      </c>
      <c r="C18" s="189">
        <v>51</v>
      </c>
      <c r="D18" s="190">
        <v>62</v>
      </c>
      <c r="E18" s="190">
        <v>-1</v>
      </c>
      <c r="F18" s="189">
        <v>53</v>
      </c>
      <c r="G18" s="190">
        <v>3</v>
      </c>
      <c r="H18" s="190">
        <v>0</v>
      </c>
      <c r="I18" s="189">
        <v>0</v>
      </c>
      <c r="J18" s="189">
        <v>0</v>
      </c>
      <c r="K18" s="189">
        <v>0</v>
      </c>
      <c r="L18" s="189">
        <v>54</v>
      </c>
      <c r="M18" s="189">
        <v>24</v>
      </c>
      <c r="N18" s="189">
        <v>3002</v>
      </c>
      <c r="O18" s="189">
        <v>2986</v>
      </c>
      <c r="P18" s="189"/>
      <c r="Q18" s="189"/>
      <c r="R18" s="189"/>
      <c r="S18" s="189"/>
      <c r="T18" s="189"/>
      <c r="U18" s="192"/>
      <c r="V18" s="189">
        <v>0</v>
      </c>
      <c r="W18" s="197">
        <v>0</v>
      </c>
      <c r="X18" s="191">
        <v>72.1</v>
      </c>
      <c r="Y18" s="192"/>
      <c r="Z18" s="315"/>
      <c r="AA18" s="3"/>
    </row>
    <row r="19" spans="1:27" ht="12.75" customHeight="1">
      <c r="A19" s="188">
        <v>4</v>
      </c>
      <c r="B19" s="197">
        <v>73</v>
      </c>
      <c r="C19" s="189">
        <v>52</v>
      </c>
      <c r="D19" s="190">
        <v>63</v>
      </c>
      <c r="E19" s="190">
        <v>-2</v>
      </c>
      <c r="F19" s="189">
        <v>60</v>
      </c>
      <c r="G19" s="190">
        <v>2</v>
      </c>
      <c r="H19" s="190">
        <v>0</v>
      </c>
      <c r="I19" s="189">
        <v>0</v>
      </c>
      <c r="J19" s="189">
        <v>0</v>
      </c>
      <c r="K19" s="189">
        <v>0</v>
      </c>
      <c r="L19" s="189">
        <v>61</v>
      </c>
      <c r="M19" s="189">
        <v>41</v>
      </c>
      <c r="N19" s="189">
        <v>2996</v>
      </c>
      <c r="O19" s="189">
        <v>2986</v>
      </c>
      <c r="P19" s="189"/>
      <c r="Q19" s="189"/>
      <c r="R19" s="189"/>
      <c r="S19" s="189"/>
      <c r="T19" s="191"/>
      <c r="U19" s="198"/>
      <c r="V19" s="189">
        <v>1</v>
      </c>
      <c r="W19" s="189">
        <v>7</v>
      </c>
      <c r="X19" s="191">
        <v>70.7</v>
      </c>
      <c r="Y19" s="192"/>
      <c r="Z19" s="315"/>
      <c r="AA19" s="3"/>
    </row>
    <row r="20" spans="1:27" ht="12.75" customHeight="1">
      <c r="A20" s="188">
        <v>5</v>
      </c>
      <c r="B20" s="194">
        <v>72</v>
      </c>
      <c r="C20" s="189">
        <v>57</v>
      </c>
      <c r="D20" s="190">
        <v>65</v>
      </c>
      <c r="E20" s="190">
        <v>-1</v>
      </c>
      <c r="F20" s="189">
        <v>61</v>
      </c>
      <c r="G20" s="190">
        <v>0</v>
      </c>
      <c r="H20" s="190">
        <v>0</v>
      </c>
      <c r="I20" s="189">
        <v>0.04</v>
      </c>
      <c r="J20" s="189">
        <v>0</v>
      </c>
      <c r="K20" s="189">
        <v>0</v>
      </c>
      <c r="L20" s="189">
        <v>69</v>
      </c>
      <c r="M20" s="189">
        <v>54</v>
      </c>
      <c r="N20" s="189">
        <v>2987</v>
      </c>
      <c r="O20" s="189">
        <v>2976</v>
      </c>
      <c r="P20" s="189"/>
      <c r="Q20" s="189"/>
      <c r="R20" s="189"/>
      <c r="S20" s="189"/>
      <c r="T20" s="191"/>
      <c r="U20" s="192"/>
      <c r="V20" s="189">
        <v>6</v>
      </c>
      <c r="W20" s="189">
        <v>8</v>
      </c>
      <c r="X20" s="199">
        <v>70.7</v>
      </c>
      <c r="Y20" s="200"/>
      <c r="Z20" s="315"/>
      <c r="AA20" s="3"/>
    </row>
    <row r="21" spans="1:28" ht="12.75" customHeight="1">
      <c r="A21" s="188">
        <v>6</v>
      </c>
      <c r="B21" s="189">
        <v>77</v>
      </c>
      <c r="C21" s="189">
        <v>57</v>
      </c>
      <c r="D21" s="190">
        <v>67</v>
      </c>
      <c r="E21" s="190">
        <v>0</v>
      </c>
      <c r="F21" s="189">
        <v>64</v>
      </c>
      <c r="G21" s="190">
        <v>0</v>
      </c>
      <c r="H21" s="190">
        <v>2</v>
      </c>
      <c r="I21" s="247">
        <v>0.08</v>
      </c>
      <c r="J21" s="189">
        <v>0</v>
      </c>
      <c r="K21" s="189">
        <v>0</v>
      </c>
      <c r="L21" s="189">
        <v>77</v>
      </c>
      <c r="M21" s="189">
        <v>41</v>
      </c>
      <c r="N21" s="189">
        <v>2984</v>
      </c>
      <c r="O21" s="189">
        <v>2974</v>
      </c>
      <c r="P21" s="189"/>
      <c r="Q21" s="189"/>
      <c r="R21" s="189"/>
      <c r="S21" s="189"/>
      <c r="T21" s="189"/>
      <c r="U21" s="192"/>
      <c r="V21" s="189">
        <v>10</v>
      </c>
      <c r="W21" s="189">
        <v>9</v>
      </c>
      <c r="X21" s="191">
        <v>73.6</v>
      </c>
      <c r="Y21" s="192"/>
      <c r="Z21" s="315"/>
      <c r="AA21" s="3"/>
      <c r="AB21" s="54"/>
    </row>
    <row r="22" spans="1:27" ht="12.75" customHeight="1">
      <c r="A22" s="188">
        <v>7</v>
      </c>
      <c r="B22" s="189">
        <v>73</v>
      </c>
      <c r="C22" s="189">
        <v>56</v>
      </c>
      <c r="D22" s="190">
        <v>65</v>
      </c>
      <c r="E22" s="190">
        <v>-2</v>
      </c>
      <c r="F22" s="189">
        <v>58</v>
      </c>
      <c r="G22" s="190">
        <v>0</v>
      </c>
      <c r="H22" s="190">
        <v>0</v>
      </c>
      <c r="I22" s="189">
        <v>0</v>
      </c>
      <c r="J22" s="189">
        <v>0</v>
      </c>
      <c r="K22" s="189">
        <v>0</v>
      </c>
      <c r="L22" s="189">
        <v>62</v>
      </c>
      <c r="M22" s="189">
        <v>39</v>
      </c>
      <c r="N22" s="189">
        <v>2996</v>
      </c>
      <c r="O22" s="189">
        <v>2985</v>
      </c>
      <c r="P22" s="189"/>
      <c r="Q22" s="189"/>
      <c r="R22" s="189"/>
      <c r="S22" s="189"/>
      <c r="T22" s="191"/>
      <c r="U22" s="201"/>
      <c r="V22" s="189">
        <v>10</v>
      </c>
      <c r="W22" s="189">
        <v>7</v>
      </c>
      <c r="X22" s="191">
        <v>70.2</v>
      </c>
      <c r="Y22" s="192"/>
      <c r="Z22" s="315"/>
      <c r="AA22" s="3"/>
    </row>
    <row r="23" spans="1:27" ht="12.75" customHeight="1">
      <c r="A23" s="188">
        <v>8</v>
      </c>
      <c r="B23" s="189">
        <v>82</v>
      </c>
      <c r="C23" s="189">
        <v>54</v>
      </c>
      <c r="D23" s="190">
        <v>68</v>
      </c>
      <c r="E23" s="190">
        <v>2</v>
      </c>
      <c r="F23" s="189">
        <v>60</v>
      </c>
      <c r="G23" s="190">
        <v>0</v>
      </c>
      <c r="H23" s="190">
        <v>3</v>
      </c>
      <c r="I23" s="189">
        <v>0</v>
      </c>
      <c r="J23" s="189">
        <v>0</v>
      </c>
      <c r="K23" s="189">
        <v>0</v>
      </c>
      <c r="L23" s="189">
        <v>68</v>
      </c>
      <c r="M23" s="189">
        <v>26</v>
      </c>
      <c r="N23" s="189">
        <v>2994</v>
      </c>
      <c r="O23" s="189">
        <v>2988</v>
      </c>
      <c r="P23" s="189"/>
      <c r="Q23" s="189"/>
      <c r="R23" s="189"/>
      <c r="S23" s="189"/>
      <c r="T23" s="191"/>
      <c r="U23" s="192"/>
      <c r="V23" s="189">
        <v>8</v>
      </c>
      <c r="W23" s="189">
        <v>0</v>
      </c>
      <c r="X23" s="191">
        <v>73.8</v>
      </c>
      <c r="Y23" s="192"/>
      <c r="Z23" s="315"/>
      <c r="AA23" s="3"/>
    </row>
    <row r="24" spans="1:27" ht="12.75" customHeight="1">
      <c r="A24" s="188">
        <v>9</v>
      </c>
      <c r="B24" s="189">
        <v>84</v>
      </c>
      <c r="C24" s="189">
        <v>50</v>
      </c>
      <c r="D24" s="190">
        <v>67</v>
      </c>
      <c r="E24" s="190">
        <v>2</v>
      </c>
      <c r="F24" s="189">
        <v>64</v>
      </c>
      <c r="G24" s="190">
        <v>0</v>
      </c>
      <c r="H24" s="190">
        <v>2</v>
      </c>
      <c r="I24" s="190">
        <v>0</v>
      </c>
      <c r="J24" s="190">
        <v>0</v>
      </c>
      <c r="K24" s="189">
        <v>0</v>
      </c>
      <c r="L24" s="189">
        <v>62</v>
      </c>
      <c r="M24" s="189">
        <v>24</v>
      </c>
      <c r="N24" s="189">
        <v>3001</v>
      </c>
      <c r="O24" s="189">
        <v>2990</v>
      </c>
      <c r="P24" s="189"/>
      <c r="Q24" s="189"/>
      <c r="R24" s="189"/>
      <c r="S24" s="189"/>
      <c r="T24" s="189"/>
      <c r="U24" s="192"/>
      <c r="V24" s="189">
        <v>1</v>
      </c>
      <c r="W24" s="195">
        <v>5</v>
      </c>
      <c r="X24" s="191">
        <v>77.5</v>
      </c>
      <c r="Y24" s="192"/>
      <c r="Z24" s="315"/>
      <c r="AA24" s="3"/>
    </row>
    <row r="25" spans="1:27" ht="12.75" customHeight="1">
      <c r="A25" s="188">
        <v>10</v>
      </c>
      <c r="B25" s="264">
        <v>84</v>
      </c>
      <c r="C25" s="189">
        <v>54</v>
      </c>
      <c r="D25" s="190">
        <v>69</v>
      </c>
      <c r="E25" s="190">
        <v>4</v>
      </c>
      <c r="F25" s="189">
        <v>69</v>
      </c>
      <c r="G25" s="190">
        <v>0</v>
      </c>
      <c r="H25" s="190">
        <v>4</v>
      </c>
      <c r="I25" s="190">
        <v>0</v>
      </c>
      <c r="J25" s="190">
        <v>0</v>
      </c>
      <c r="K25" s="189">
        <v>0</v>
      </c>
      <c r="L25" s="189">
        <v>63</v>
      </c>
      <c r="M25" s="189">
        <v>26</v>
      </c>
      <c r="N25" s="189">
        <v>2991</v>
      </c>
      <c r="O25" s="264">
        <v>2980</v>
      </c>
      <c r="P25" s="189"/>
      <c r="Q25" s="189"/>
      <c r="R25" s="264"/>
      <c r="S25" s="264"/>
      <c r="T25" s="191"/>
      <c r="U25" s="192"/>
      <c r="V25" s="189">
        <v>10</v>
      </c>
      <c r="W25" s="189">
        <v>10</v>
      </c>
      <c r="X25" s="191">
        <v>74.5</v>
      </c>
      <c r="Y25" s="192"/>
      <c r="Z25" s="315"/>
      <c r="AA25" s="3"/>
    </row>
    <row r="26" spans="1:27" ht="12.75" customHeight="1">
      <c r="A26" s="188">
        <v>11</v>
      </c>
      <c r="B26" s="189">
        <v>82</v>
      </c>
      <c r="C26" s="189">
        <v>64</v>
      </c>
      <c r="D26" s="190">
        <v>73</v>
      </c>
      <c r="E26" s="190">
        <v>8</v>
      </c>
      <c r="F26" s="189">
        <v>66</v>
      </c>
      <c r="G26" s="190">
        <v>0</v>
      </c>
      <c r="H26" s="190">
        <v>8</v>
      </c>
      <c r="I26" s="247">
        <v>0.06</v>
      </c>
      <c r="J26" s="190">
        <v>0</v>
      </c>
      <c r="K26" s="189">
        <v>0</v>
      </c>
      <c r="L26" s="189">
        <v>69</v>
      </c>
      <c r="M26" s="189">
        <v>48</v>
      </c>
      <c r="N26" s="189">
        <v>2979</v>
      </c>
      <c r="O26" s="189">
        <v>2967</v>
      </c>
      <c r="P26" s="189"/>
      <c r="Q26" s="189"/>
      <c r="R26" s="189"/>
      <c r="S26" s="189"/>
      <c r="T26" s="191"/>
      <c r="U26" s="192"/>
      <c r="V26" s="189">
        <v>10</v>
      </c>
      <c r="W26" s="189">
        <v>9</v>
      </c>
      <c r="X26" s="191">
        <v>74.7</v>
      </c>
      <c r="Y26" s="192"/>
      <c r="Z26" s="315"/>
      <c r="AA26" s="3"/>
    </row>
    <row r="27" spans="1:27" ht="12.75" customHeight="1">
      <c r="A27" s="188">
        <v>12</v>
      </c>
      <c r="B27" s="189">
        <v>78</v>
      </c>
      <c r="C27" s="189">
        <v>68</v>
      </c>
      <c r="D27" s="190">
        <v>73</v>
      </c>
      <c r="E27" s="190">
        <v>6</v>
      </c>
      <c r="F27" s="189">
        <v>70</v>
      </c>
      <c r="G27" s="190">
        <v>0</v>
      </c>
      <c r="H27" s="190">
        <v>8</v>
      </c>
      <c r="I27" s="190">
        <v>0</v>
      </c>
      <c r="J27" s="190">
        <v>0</v>
      </c>
      <c r="K27" s="189">
        <v>0</v>
      </c>
      <c r="L27" s="189">
        <v>62</v>
      </c>
      <c r="M27" s="189">
        <v>50</v>
      </c>
      <c r="N27" s="189">
        <v>2980</v>
      </c>
      <c r="O27" s="189">
        <v>2975</v>
      </c>
      <c r="P27" s="189"/>
      <c r="Q27" s="189"/>
      <c r="R27" s="189"/>
      <c r="S27" s="189"/>
      <c r="T27" s="191"/>
      <c r="U27" s="192"/>
      <c r="V27" s="189">
        <v>10</v>
      </c>
      <c r="W27" s="189">
        <v>0</v>
      </c>
      <c r="X27" s="191">
        <v>72.5</v>
      </c>
      <c r="Y27" s="192"/>
      <c r="Z27" s="315"/>
      <c r="AA27" s="3"/>
    </row>
    <row r="28" spans="1:27" ht="12.75" customHeight="1">
      <c r="A28" s="188">
        <v>13</v>
      </c>
      <c r="B28" s="189">
        <v>76</v>
      </c>
      <c r="C28" s="189">
        <v>66</v>
      </c>
      <c r="D28" s="190">
        <v>71</v>
      </c>
      <c r="E28" s="190">
        <v>3</v>
      </c>
      <c r="F28" s="189">
        <v>71</v>
      </c>
      <c r="G28" s="190">
        <v>0</v>
      </c>
      <c r="H28" s="190">
        <v>6</v>
      </c>
      <c r="I28" s="247">
        <v>0.13</v>
      </c>
      <c r="J28" s="190">
        <v>0</v>
      </c>
      <c r="K28" s="189">
        <v>0</v>
      </c>
      <c r="L28" s="189">
        <v>64</v>
      </c>
      <c r="M28" s="189">
        <v>57</v>
      </c>
      <c r="N28" s="189">
        <v>2980</v>
      </c>
      <c r="O28" s="189">
        <v>2964</v>
      </c>
      <c r="P28" s="189"/>
      <c r="Q28" s="189"/>
      <c r="R28" s="189"/>
      <c r="S28" s="189"/>
      <c r="T28" s="191"/>
      <c r="U28" s="192"/>
      <c r="V28" s="189">
        <v>10</v>
      </c>
      <c r="W28" s="189">
        <v>10</v>
      </c>
      <c r="X28" s="191">
        <v>71.1</v>
      </c>
      <c r="Y28" s="192"/>
      <c r="Z28" s="315" t="s">
        <v>431</v>
      </c>
      <c r="AA28" s="3"/>
    </row>
    <row r="29" spans="1:27" ht="12.75" customHeight="1">
      <c r="A29" s="188">
        <v>14</v>
      </c>
      <c r="B29" s="189">
        <v>95</v>
      </c>
      <c r="C29" s="189">
        <v>70</v>
      </c>
      <c r="D29" s="190">
        <v>83</v>
      </c>
      <c r="E29" s="190">
        <v>15</v>
      </c>
      <c r="F29" s="189">
        <v>79</v>
      </c>
      <c r="G29" s="190">
        <v>0</v>
      </c>
      <c r="H29" s="190">
        <v>18</v>
      </c>
      <c r="I29" s="190">
        <v>0</v>
      </c>
      <c r="J29" s="190">
        <v>0</v>
      </c>
      <c r="K29" s="189">
        <v>0</v>
      </c>
      <c r="L29" s="189">
        <v>71</v>
      </c>
      <c r="M29" s="189">
        <v>61</v>
      </c>
      <c r="N29" s="189">
        <v>2972</v>
      </c>
      <c r="O29" s="189">
        <v>2953</v>
      </c>
      <c r="P29" s="189"/>
      <c r="Q29" s="189"/>
      <c r="R29" s="189"/>
      <c r="S29" s="189"/>
      <c r="T29" s="191"/>
      <c r="U29" s="192"/>
      <c r="V29" s="189">
        <v>5</v>
      </c>
      <c r="W29" s="189">
        <v>0</v>
      </c>
      <c r="X29" s="191">
        <v>80.2</v>
      </c>
      <c r="Y29" s="192"/>
      <c r="Z29" s="315"/>
      <c r="AA29" s="3"/>
    </row>
    <row r="30" spans="1:27" ht="12.75" customHeight="1">
      <c r="A30" s="188">
        <v>15</v>
      </c>
      <c r="B30" s="189">
        <v>79</v>
      </c>
      <c r="C30" s="189">
        <v>63</v>
      </c>
      <c r="D30" s="190">
        <v>71</v>
      </c>
      <c r="E30" s="190">
        <v>4</v>
      </c>
      <c r="F30" s="189">
        <v>66</v>
      </c>
      <c r="G30" s="190">
        <v>0</v>
      </c>
      <c r="H30" s="190">
        <v>6</v>
      </c>
      <c r="I30" s="247">
        <v>0.5</v>
      </c>
      <c r="J30" s="190">
        <v>0</v>
      </c>
      <c r="K30" s="189">
        <v>0</v>
      </c>
      <c r="L30" s="189">
        <v>62</v>
      </c>
      <c r="M30" s="189">
        <v>52</v>
      </c>
      <c r="N30" s="189">
        <v>2982</v>
      </c>
      <c r="O30" s="189">
        <v>2971</v>
      </c>
      <c r="P30" s="189"/>
      <c r="Q30" s="189"/>
      <c r="R30" s="189"/>
      <c r="S30" s="189"/>
      <c r="T30" s="191"/>
      <c r="U30" s="189"/>
      <c r="V30" s="189">
        <v>10</v>
      </c>
      <c r="W30" s="189">
        <v>0</v>
      </c>
      <c r="X30" s="191">
        <v>72.3</v>
      </c>
      <c r="Y30" s="192"/>
      <c r="Z30" s="315" t="s">
        <v>432</v>
      </c>
      <c r="AA30" s="3"/>
    </row>
    <row r="31" spans="1:27" ht="12.75" customHeight="1">
      <c r="A31" s="188">
        <v>16</v>
      </c>
      <c r="B31" s="189">
        <v>81</v>
      </c>
      <c r="C31" s="189">
        <v>64</v>
      </c>
      <c r="D31" s="190">
        <v>73</v>
      </c>
      <c r="E31" s="190">
        <v>7</v>
      </c>
      <c r="F31" s="189">
        <v>69</v>
      </c>
      <c r="G31" s="190">
        <v>0</v>
      </c>
      <c r="H31" s="190">
        <v>8</v>
      </c>
      <c r="I31" s="190">
        <v>0</v>
      </c>
      <c r="J31" s="190">
        <v>0</v>
      </c>
      <c r="K31" s="189">
        <v>0</v>
      </c>
      <c r="L31" s="189">
        <v>56</v>
      </c>
      <c r="M31" s="189">
        <v>50</v>
      </c>
      <c r="N31" s="189">
        <v>2998</v>
      </c>
      <c r="O31" s="189">
        <v>2974</v>
      </c>
      <c r="P31" s="189"/>
      <c r="Q31" s="189"/>
      <c r="R31" s="189"/>
      <c r="S31" s="189"/>
      <c r="T31" s="189"/>
      <c r="U31" s="192"/>
      <c r="V31" s="189">
        <v>0</v>
      </c>
      <c r="W31" s="189">
        <v>1</v>
      </c>
      <c r="X31" s="191">
        <v>74.5</v>
      </c>
      <c r="Y31" s="192"/>
      <c r="Z31" s="315" t="s">
        <v>433</v>
      </c>
      <c r="AA31" s="3"/>
    </row>
    <row r="32" spans="1:27" ht="12.75" customHeight="1">
      <c r="A32" s="188">
        <v>17</v>
      </c>
      <c r="B32" s="189">
        <v>86</v>
      </c>
      <c r="C32" s="195">
        <v>56</v>
      </c>
      <c r="D32" s="190">
        <v>71</v>
      </c>
      <c r="E32" s="190">
        <v>4</v>
      </c>
      <c r="F32" s="195">
        <v>69</v>
      </c>
      <c r="G32" s="190">
        <v>0</v>
      </c>
      <c r="H32" s="190">
        <v>6</v>
      </c>
      <c r="I32" s="203">
        <v>0</v>
      </c>
      <c r="J32" s="203">
        <v>0</v>
      </c>
      <c r="K32" s="195">
        <v>0</v>
      </c>
      <c r="L32" s="189">
        <v>57</v>
      </c>
      <c r="M32" s="189">
        <v>47</v>
      </c>
      <c r="N32" s="195">
        <v>3014</v>
      </c>
      <c r="O32" s="195">
        <v>2999</v>
      </c>
      <c r="P32" s="195"/>
      <c r="Q32" s="195"/>
      <c r="R32" s="195"/>
      <c r="S32" s="195"/>
      <c r="T32" s="202"/>
      <c r="U32" s="196"/>
      <c r="V32" s="195">
        <v>0</v>
      </c>
      <c r="W32" s="195">
        <v>0</v>
      </c>
      <c r="X32" s="202">
        <v>78.3</v>
      </c>
      <c r="Y32" s="196"/>
      <c r="Z32" s="315"/>
      <c r="AA32" s="3"/>
    </row>
    <row r="33" spans="1:29" ht="12.75" customHeight="1">
      <c r="A33" s="188">
        <v>18</v>
      </c>
      <c r="B33" s="189">
        <v>82</v>
      </c>
      <c r="C33" s="195">
        <v>62</v>
      </c>
      <c r="D33" s="190">
        <v>72</v>
      </c>
      <c r="E33" s="190">
        <v>4</v>
      </c>
      <c r="F33" s="195">
        <v>72</v>
      </c>
      <c r="G33" s="190">
        <v>0</v>
      </c>
      <c r="H33" s="190">
        <v>7</v>
      </c>
      <c r="I33" s="203">
        <v>0</v>
      </c>
      <c r="J33" s="203">
        <v>0</v>
      </c>
      <c r="K33" s="195">
        <v>0</v>
      </c>
      <c r="L33" s="189">
        <v>55</v>
      </c>
      <c r="M33" s="189">
        <v>45</v>
      </c>
      <c r="N33" s="195">
        <v>3023</v>
      </c>
      <c r="O33" s="195">
        <v>3011</v>
      </c>
      <c r="P33" s="195"/>
      <c r="Q33" s="195"/>
      <c r="R33" s="195"/>
      <c r="S33" s="195"/>
      <c r="T33" s="202"/>
      <c r="U33" s="196"/>
      <c r="V33" s="195">
        <v>0</v>
      </c>
      <c r="W33" s="195">
        <v>5</v>
      </c>
      <c r="X33" s="202">
        <v>78.3</v>
      </c>
      <c r="Y33" s="265"/>
      <c r="Z33" s="315"/>
      <c r="AA33" s="37"/>
      <c r="AB33" s="38"/>
      <c r="AC33" s="38"/>
    </row>
    <row r="34" spans="1:28" ht="12.75" customHeight="1">
      <c r="A34" s="188">
        <v>19</v>
      </c>
      <c r="B34" s="189">
        <v>96</v>
      </c>
      <c r="C34" s="195">
        <v>69</v>
      </c>
      <c r="D34" s="190">
        <v>83</v>
      </c>
      <c r="E34" s="190">
        <v>15</v>
      </c>
      <c r="F34" s="195">
        <v>84</v>
      </c>
      <c r="G34" s="190">
        <v>0</v>
      </c>
      <c r="H34" s="190">
        <v>18</v>
      </c>
      <c r="I34" s="203">
        <v>0</v>
      </c>
      <c r="J34" s="203">
        <v>0</v>
      </c>
      <c r="K34" s="195">
        <v>0</v>
      </c>
      <c r="L34" s="189">
        <v>53</v>
      </c>
      <c r="M34" s="189">
        <v>41</v>
      </c>
      <c r="N34" s="195">
        <v>3011</v>
      </c>
      <c r="O34" s="195">
        <v>2988</v>
      </c>
      <c r="P34" s="195"/>
      <c r="Q34" s="195"/>
      <c r="R34" s="195"/>
      <c r="S34" s="195"/>
      <c r="T34" s="195"/>
      <c r="U34" s="196"/>
      <c r="V34" s="195">
        <v>6</v>
      </c>
      <c r="W34" s="195">
        <v>0</v>
      </c>
      <c r="X34" s="202">
        <v>83.7</v>
      </c>
      <c r="Y34" s="196"/>
      <c r="Z34" s="315"/>
      <c r="AA34" s="48"/>
      <c r="AB34" s="23"/>
    </row>
    <row r="35" spans="1:27" ht="12.75" customHeight="1">
      <c r="A35" s="188">
        <v>20</v>
      </c>
      <c r="B35" s="189">
        <v>100</v>
      </c>
      <c r="C35" s="204">
        <v>75</v>
      </c>
      <c r="D35" s="190">
        <v>88</v>
      </c>
      <c r="E35" s="190">
        <v>20</v>
      </c>
      <c r="F35" s="195">
        <v>87</v>
      </c>
      <c r="G35" s="190">
        <v>0</v>
      </c>
      <c r="H35" s="190">
        <v>23</v>
      </c>
      <c r="I35" s="203">
        <v>0</v>
      </c>
      <c r="J35" s="203">
        <v>0</v>
      </c>
      <c r="K35" s="195">
        <v>0</v>
      </c>
      <c r="L35" s="189">
        <v>68</v>
      </c>
      <c r="M35" s="189">
        <v>39</v>
      </c>
      <c r="N35" s="195">
        <v>2994</v>
      </c>
      <c r="O35" s="195">
        <v>2978</v>
      </c>
      <c r="P35" s="189"/>
      <c r="Q35" s="189"/>
      <c r="R35" s="195"/>
      <c r="S35" s="195"/>
      <c r="T35" s="202"/>
      <c r="U35" s="196"/>
      <c r="V35" s="195">
        <v>0</v>
      </c>
      <c r="W35" s="195">
        <v>1</v>
      </c>
      <c r="X35" s="202">
        <v>84.6</v>
      </c>
      <c r="Y35" s="196"/>
      <c r="Z35" s="315"/>
      <c r="AA35" s="3"/>
    </row>
    <row r="36" spans="1:27" ht="12.75" customHeight="1">
      <c r="A36" s="188">
        <v>21</v>
      </c>
      <c r="B36" s="189">
        <v>91</v>
      </c>
      <c r="C36" s="195">
        <v>72</v>
      </c>
      <c r="D36" s="190">
        <v>82</v>
      </c>
      <c r="E36" s="190">
        <v>14</v>
      </c>
      <c r="F36" s="195">
        <v>73</v>
      </c>
      <c r="G36" s="190">
        <v>0</v>
      </c>
      <c r="H36" s="190">
        <v>17</v>
      </c>
      <c r="I36" s="205">
        <v>0.06</v>
      </c>
      <c r="J36" s="203">
        <v>0</v>
      </c>
      <c r="K36" s="195">
        <v>0</v>
      </c>
      <c r="L36" s="189">
        <v>72</v>
      </c>
      <c r="M36" s="189">
        <v>31</v>
      </c>
      <c r="N36" s="195">
        <v>3001</v>
      </c>
      <c r="O36" s="195">
        <v>2982</v>
      </c>
      <c r="P36" s="195"/>
      <c r="Q36" s="195"/>
      <c r="R36" s="195"/>
      <c r="S36" s="195"/>
      <c r="T36" s="202"/>
      <c r="U36" s="196"/>
      <c r="V36" s="195">
        <v>1</v>
      </c>
      <c r="W36" s="195">
        <v>7</v>
      </c>
      <c r="X36" s="202">
        <v>84</v>
      </c>
      <c r="Y36" s="196"/>
      <c r="Z36" s="315" t="s">
        <v>425</v>
      </c>
      <c r="AA36" s="3"/>
    </row>
    <row r="37" spans="1:27" ht="12.75" customHeight="1">
      <c r="A37" s="188">
        <v>22</v>
      </c>
      <c r="B37" s="189">
        <v>87</v>
      </c>
      <c r="C37" s="195">
        <v>65</v>
      </c>
      <c r="D37" s="190">
        <v>76</v>
      </c>
      <c r="E37" s="190">
        <v>7</v>
      </c>
      <c r="F37" s="195">
        <v>71</v>
      </c>
      <c r="G37" s="190">
        <v>0</v>
      </c>
      <c r="H37" s="190">
        <v>11</v>
      </c>
      <c r="I37" s="203">
        <v>0</v>
      </c>
      <c r="J37" s="203">
        <v>0</v>
      </c>
      <c r="K37" s="195">
        <v>0</v>
      </c>
      <c r="L37" s="189">
        <v>61</v>
      </c>
      <c r="M37" s="189">
        <v>37</v>
      </c>
      <c r="N37" s="195">
        <v>3014</v>
      </c>
      <c r="O37" s="195">
        <v>3005</v>
      </c>
      <c r="P37" s="195"/>
      <c r="Q37" s="195"/>
      <c r="R37" s="195"/>
      <c r="S37" s="195"/>
      <c r="T37" s="202"/>
      <c r="U37" s="196"/>
      <c r="V37" s="195">
        <v>0</v>
      </c>
      <c r="W37" s="195">
        <v>0</v>
      </c>
      <c r="X37" s="202">
        <v>80.6</v>
      </c>
      <c r="Y37" s="196"/>
      <c r="Z37" s="315"/>
      <c r="AA37" s="3"/>
    </row>
    <row r="38" spans="1:27" ht="12.75" customHeight="1">
      <c r="A38" s="188">
        <v>23</v>
      </c>
      <c r="B38" s="190">
        <v>95</v>
      </c>
      <c r="C38" s="195">
        <v>67</v>
      </c>
      <c r="D38" s="190">
        <v>81</v>
      </c>
      <c r="E38" s="190">
        <v>11</v>
      </c>
      <c r="F38" s="195">
        <v>81</v>
      </c>
      <c r="G38" s="190">
        <v>0</v>
      </c>
      <c r="H38" s="190">
        <v>16</v>
      </c>
      <c r="I38" s="203">
        <v>0</v>
      </c>
      <c r="J38" s="203">
        <v>0</v>
      </c>
      <c r="K38" s="195">
        <v>0</v>
      </c>
      <c r="L38" s="189">
        <v>61</v>
      </c>
      <c r="M38" s="189">
        <v>25</v>
      </c>
      <c r="N38" s="195">
        <v>3005</v>
      </c>
      <c r="O38" s="195">
        <v>2983</v>
      </c>
      <c r="P38" s="189"/>
      <c r="Q38" s="195"/>
      <c r="R38" s="195"/>
      <c r="S38" s="195"/>
      <c r="T38" s="195"/>
      <c r="U38" s="196"/>
      <c r="V38" s="195">
        <v>2</v>
      </c>
      <c r="W38" s="195">
        <v>1</v>
      </c>
      <c r="X38" s="202">
        <v>82</v>
      </c>
      <c r="Y38" s="196"/>
      <c r="Z38" s="315"/>
      <c r="AA38" s="3"/>
    </row>
    <row r="39" spans="1:27" ht="12.75" customHeight="1">
      <c r="A39" s="188">
        <v>24</v>
      </c>
      <c r="B39" s="189">
        <v>90</v>
      </c>
      <c r="C39" s="206">
        <v>66</v>
      </c>
      <c r="D39" s="190">
        <v>78</v>
      </c>
      <c r="E39" s="190">
        <v>8</v>
      </c>
      <c r="F39" s="195">
        <v>79</v>
      </c>
      <c r="G39" s="190">
        <v>0</v>
      </c>
      <c r="H39" s="190">
        <v>13</v>
      </c>
      <c r="I39" s="205">
        <v>0.06</v>
      </c>
      <c r="J39" s="203">
        <v>0</v>
      </c>
      <c r="K39" s="195">
        <v>0</v>
      </c>
      <c r="L39" s="189">
        <v>68</v>
      </c>
      <c r="M39" s="189">
        <v>45</v>
      </c>
      <c r="N39" s="195">
        <v>2998</v>
      </c>
      <c r="O39" s="195">
        <v>2983</v>
      </c>
      <c r="P39" s="189"/>
      <c r="Q39" s="195"/>
      <c r="R39" s="195"/>
      <c r="S39" s="195"/>
      <c r="T39" s="195"/>
      <c r="U39" s="196"/>
      <c r="V39" s="195">
        <v>10</v>
      </c>
      <c r="W39" s="195">
        <v>7</v>
      </c>
      <c r="X39" s="202">
        <v>82</v>
      </c>
      <c r="Y39" s="196"/>
      <c r="Z39" s="315" t="s">
        <v>425</v>
      </c>
      <c r="AA39" s="3"/>
    </row>
    <row r="40" spans="1:27" ht="12.75" customHeight="1">
      <c r="A40" s="188">
        <v>25</v>
      </c>
      <c r="B40" s="189">
        <v>81</v>
      </c>
      <c r="C40" s="195">
        <v>65</v>
      </c>
      <c r="D40" s="190">
        <v>73</v>
      </c>
      <c r="E40" s="190">
        <v>2</v>
      </c>
      <c r="F40" s="195">
        <v>65</v>
      </c>
      <c r="G40" s="190">
        <v>0</v>
      </c>
      <c r="H40" s="190">
        <v>8</v>
      </c>
      <c r="I40" s="205">
        <v>0.26</v>
      </c>
      <c r="J40" s="203">
        <v>0</v>
      </c>
      <c r="K40" s="195">
        <v>0</v>
      </c>
      <c r="L40" s="189">
        <v>72</v>
      </c>
      <c r="M40" s="189">
        <v>49</v>
      </c>
      <c r="N40" s="195">
        <v>3004</v>
      </c>
      <c r="O40" s="195">
        <v>2985</v>
      </c>
      <c r="P40" s="195"/>
      <c r="Q40" s="195"/>
      <c r="R40" s="195"/>
      <c r="S40" s="195"/>
      <c r="T40" s="202"/>
      <c r="U40" s="195"/>
      <c r="V40" s="195">
        <v>10</v>
      </c>
      <c r="W40" s="195">
        <v>2</v>
      </c>
      <c r="X40" s="202">
        <v>78.3</v>
      </c>
      <c r="Y40" s="265"/>
      <c r="Z40" s="315"/>
      <c r="AA40" s="3"/>
    </row>
    <row r="41" spans="1:27" ht="12.75" customHeight="1">
      <c r="A41" s="188">
        <v>26</v>
      </c>
      <c r="B41" s="189">
        <v>76</v>
      </c>
      <c r="C41" s="195">
        <v>59</v>
      </c>
      <c r="D41" s="190">
        <v>68</v>
      </c>
      <c r="E41" s="190">
        <v>-3</v>
      </c>
      <c r="F41" s="195">
        <v>59</v>
      </c>
      <c r="G41" s="190">
        <v>0</v>
      </c>
      <c r="H41" s="190">
        <v>3</v>
      </c>
      <c r="I41" s="203">
        <v>0</v>
      </c>
      <c r="J41" s="203">
        <v>0</v>
      </c>
      <c r="K41" s="195">
        <v>0</v>
      </c>
      <c r="L41" s="189">
        <v>60</v>
      </c>
      <c r="M41" s="189">
        <v>37</v>
      </c>
      <c r="N41" s="304">
        <v>3021</v>
      </c>
      <c r="O41" s="195">
        <v>3004</v>
      </c>
      <c r="P41" s="195"/>
      <c r="Q41" s="195"/>
      <c r="R41" s="195"/>
      <c r="S41" s="195"/>
      <c r="T41" s="202"/>
      <c r="U41" s="195"/>
      <c r="V41" s="195">
        <v>0</v>
      </c>
      <c r="W41" s="195">
        <v>1</v>
      </c>
      <c r="X41" s="202">
        <v>79</v>
      </c>
      <c r="Y41" s="196"/>
      <c r="Z41" s="315" t="s">
        <v>437</v>
      </c>
      <c r="AA41" s="3"/>
    </row>
    <row r="42" spans="1:27" ht="12.75" customHeight="1">
      <c r="A42" s="188">
        <v>27</v>
      </c>
      <c r="B42" s="189">
        <v>85</v>
      </c>
      <c r="C42" s="195">
        <v>52</v>
      </c>
      <c r="D42" s="190">
        <v>69</v>
      </c>
      <c r="E42" s="190">
        <v>-2</v>
      </c>
      <c r="F42" s="195">
        <v>66</v>
      </c>
      <c r="G42" s="190">
        <v>0</v>
      </c>
      <c r="H42" s="190">
        <v>4</v>
      </c>
      <c r="I42" s="203">
        <v>0</v>
      </c>
      <c r="J42" s="203">
        <v>0</v>
      </c>
      <c r="K42" s="195">
        <v>0</v>
      </c>
      <c r="L42" s="189">
        <v>67</v>
      </c>
      <c r="M42" s="189">
        <v>34</v>
      </c>
      <c r="N42" s="195">
        <v>3027</v>
      </c>
      <c r="O42" s="195">
        <v>3012</v>
      </c>
      <c r="P42" s="195"/>
      <c r="Q42" s="195"/>
      <c r="R42" s="195"/>
      <c r="S42" s="195"/>
      <c r="T42" s="202"/>
      <c r="U42" s="196"/>
      <c r="V42" s="195">
        <v>0</v>
      </c>
      <c r="W42" s="195">
        <v>2</v>
      </c>
      <c r="X42" s="202">
        <v>79</v>
      </c>
      <c r="Y42" s="196"/>
      <c r="Z42" s="315"/>
      <c r="AA42" s="3"/>
    </row>
    <row r="43" spans="1:27" ht="12.75" customHeight="1">
      <c r="A43" s="188">
        <v>28</v>
      </c>
      <c r="B43" s="189">
        <v>86</v>
      </c>
      <c r="C43" s="195">
        <v>63</v>
      </c>
      <c r="D43" s="190">
        <v>75</v>
      </c>
      <c r="E43" s="190">
        <v>4</v>
      </c>
      <c r="F43" s="195">
        <v>64</v>
      </c>
      <c r="G43" s="190">
        <v>0</v>
      </c>
      <c r="H43" s="190">
        <v>10</v>
      </c>
      <c r="I43" s="436">
        <v>0.11</v>
      </c>
      <c r="J43" s="203">
        <v>0</v>
      </c>
      <c r="K43" s="195">
        <v>0</v>
      </c>
      <c r="L43" s="189">
        <v>68</v>
      </c>
      <c r="M43" s="189">
        <v>37</v>
      </c>
      <c r="N43" s="195">
        <v>3012</v>
      </c>
      <c r="O43" s="195">
        <v>3001</v>
      </c>
      <c r="P43" s="195"/>
      <c r="Q43" s="195"/>
      <c r="R43" s="195"/>
      <c r="S43" s="195"/>
      <c r="T43" s="196"/>
      <c r="U43" s="195"/>
      <c r="V43" s="189">
        <v>10</v>
      </c>
      <c r="W43" s="195">
        <v>0</v>
      </c>
      <c r="X43" s="302">
        <v>77.7</v>
      </c>
      <c r="Y43" s="303"/>
      <c r="Z43" s="315" t="s">
        <v>338</v>
      </c>
      <c r="AA43" s="3"/>
    </row>
    <row r="44" spans="1:27" ht="12.75" customHeight="1">
      <c r="A44" s="188">
        <v>29</v>
      </c>
      <c r="B44" s="195">
        <v>89</v>
      </c>
      <c r="C44" s="195">
        <v>56</v>
      </c>
      <c r="D44" s="190">
        <v>73</v>
      </c>
      <c r="E44" s="190">
        <v>3</v>
      </c>
      <c r="F44" s="195">
        <v>83</v>
      </c>
      <c r="G44" s="190">
        <v>0</v>
      </c>
      <c r="H44" s="190">
        <v>8</v>
      </c>
      <c r="I44" s="242">
        <v>0</v>
      </c>
      <c r="J44" s="203">
        <v>0</v>
      </c>
      <c r="K44" s="195">
        <v>0</v>
      </c>
      <c r="L44" s="189">
        <v>68</v>
      </c>
      <c r="M44" s="189">
        <v>40</v>
      </c>
      <c r="N44" s="195">
        <v>3016</v>
      </c>
      <c r="O44" s="195">
        <v>2981</v>
      </c>
      <c r="P44" s="195"/>
      <c r="Q44" s="195"/>
      <c r="R44" s="195"/>
      <c r="S44" s="195"/>
      <c r="T44" s="195"/>
      <c r="U44" s="203"/>
      <c r="V44" s="195">
        <v>0</v>
      </c>
      <c r="W44" s="195">
        <v>1</v>
      </c>
      <c r="X44" s="202">
        <v>80.4</v>
      </c>
      <c r="Y44" s="196"/>
      <c r="Z44" s="315"/>
      <c r="AA44" s="3"/>
    </row>
    <row r="45" spans="1:27" ht="12.75" customHeight="1">
      <c r="A45" s="188">
        <v>30</v>
      </c>
      <c r="B45" s="189">
        <v>92</v>
      </c>
      <c r="C45" s="195">
        <v>70</v>
      </c>
      <c r="D45" s="190">
        <v>81</v>
      </c>
      <c r="E45" s="190">
        <v>10</v>
      </c>
      <c r="F45" s="195">
        <v>71</v>
      </c>
      <c r="G45" s="190">
        <v>0</v>
      </c>
      <c r="H45" s="190">
        <v>16</v>
      </c>
      <c r="I45" s="205">
        <v>0.03</v>
      </c>
      <c r="J45" s="203">
        <v>0</v>
      </c>
      <c r="K45" s="195">
        <v>0</v>
      </c>
      <c r="L45" s="189">
        <v>64</v>
      </c>
      <c r="M45" s="189">
        <v>38</v>
      </c>
      <c r="N45" s="304">
        <v>2994</v>
      </c>
      <c r="O45" s="195">
        <v>2979</v>
      </c>
      <c r="P45" s="195"/>
      <c r="Q45" s="195"/>
      <c r="R45" s="195"/>
      <c r="S45" s="195"/>
      <c r="T45" s="195"/>
      <c r="U45" s="203"/>
      <c r="V45" s="195">
        <v>10</v>
      </c>
      <c r="W45" s="195">
        <v>3</v>
      </c>
      <c r="X45" s="202">
        <v>81.9</v>
      </c>
      <c r="Y45" s="196"/>
      <c r="Z45" s="315" t="s">
        <v>425</v>
      </c>
      <c r="AA45" s="3"/>
    </row>
    <row r="46" spans="1:27" ht="12.75" customHeight="1" thickBot="1">
      <c r="A46" s="188"/>
      <c r="B46" s="404"/>
      <c r="C46" s="189"/>
      <c r="D46" s="189"/>
      <c r="E46" s="189"/>
      <c r="F46" s="189"/>
      <c r="G46" s="189"/>
      <c r="H46" s="189"/>
      <c r="I46" s="247"/>
      <c r="J46" s="190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90"/>
      <c r="V46" s="189"/>
      <c r="W46" s="190"/>
      <c r="X46" s="191"/>
      <c r="Y46" s="192"/>
      <c r="Z46" s="405"/>
      <c r="AA46" s="466"/>
    </row>
    <row r="47" spans="1:27" ht="12.75" customHeight="1">
      <c r="A47" s="213"/>
      <c r="B47" s="268">
        <f>SUM(B16:B46)</f>
        <v>2496</v>
      </c>
      <c r="C47" s="306">
        <f>SUM(C16:C46)</f>
        <v>1824</v>
      </c>
      <c r="D47" s="307"/>
      <c r="E47" s="269">
        <f>SUM(E16:E46)</f>
        <v>144</v>
      </c>
      <c r="F47" s="268">
        <f>SUM(F16:F46)</f>
        <v>2048</v>
      </c>
      <c r="G47" s="277">
        <f>SUM(G16:G46)</f>
        <v>9</v>
      </c>
      <c r="H47" s="277">
        <f>SUM(H16:H46)</f>
        <v>226</v>
      </c>
      <c r="I47" s="273">
        <f>SUM(I16:I46)</f>
        <v>1.3300000000000003</v>
      </c>
      <c r="J47" s="268"/>
      <c r="K47" s="268"/>
      <c r="L47" s="213"/>
      <c r="M47" s="268"/>
      <c r="N47" s="268"/>
      <c r="O47" s="268"/>
      <c r="P47" s="268"/>
      <c r="Q47" s="268"/>
      <c r="R47" s="268"/>
      <c r="S47" s="268"/>
      <c r="T47" s="274"/>
      <c r="U47" s="274"/>
      <c r="V47" s="268">
        <f>SUM(V16:V46)</f>
        <v>142</v>
      </c>
      <c r="W47" s="268">
        <f>SUM(W16:W46)</f>
        <v>106</v>
      </c>
      <c r="X47" s="274"/>
      <c r="Y47" s="213"/>
      <c r="Z47" s="319" t="s">
        <v>11</v>
      </c>
      <c r="AA47" s="4"/>
    </row>
    <row r="48" spans="1:27" ht="12.75" customHeight="1">
      <c r="A48" s="224"/>
      <c r="B48" s="274">
        <f>AVERAGE(B16:B46)</f>
        <v>83.2</v>
      </c>
      <c r="C48" s="274">
        <f>AVERAGE(C16:C46)</f>
        <v>60.8</v>
      </c>
      <c r="D48" s="213"/>
      <c r="E48" s="274"/>
      <c r="F48" s="274">
        <f>AVERAGE(F16:F46)</f>
        <v>68.26666666666667</v>
      </c>
      <c r="G48" s="213"/>
      <c r="H48" s="213"/>
      <c r="I48" s="213"/>
      <c r="J48" s="213"/>
      <c r="K48" s="213"/>
      <c r="L48" s="274">
        <f aca="true" t="shared" si="0" ref="L48:Q48">AVERAGE(L16:L46)</f>
        <v>64.13333333333334</v>
      </c>
      <c r="M48" s="274">
        <f t="shared" si="0"/>
        <v>40.03333333333333</v>
      </c>
      <c r="N48" s="277">
        <v>2999</v>
      </c>
      <c r="O48" s="277">
        <f t="shared" si="0"/>
        <v>2984.7</v>
      </c>
      <c r="P48" s="274" t="e">
        <f t="shared" si="0"/>
        <v>#DIV/0!</v>
      </c>
      <c r="Q48" s="274" t="e">
        <f t="shared" si="0"/>
        <v>#DIV/0!</v>
      </c>
      <c r="R48" s="278"/>
      <c r="S48" s="213"/>
      <c r="T48" s="274"/>
      <c r="U48" s="274"/>
      <c r="V48" s="274">
        <f>AVERAGE(V16:V46)</f>
        <v>4.733333333333333</v>
      </c>
      <c r="W48" s="274">
        <v>3.5</v>
      </c>
      <c r="X48" s="274">
        <f>AVERAGE(X16:X46)</f>
        <v>76.66</v>
      </c>
      <c r="Y48" s="274" t="e">
        <f>AVERAGE(Y16:Y46)</f>
        <v>#DIV/0!</v>
      </c>
      <c r="Z48" s="450" t="s">
        <v>60</v>
      </c>
      <c r="AA48" s="4"/>
    </row>
    <row r="49" spans="2:26" ht="14.25" customHeight="1">
      <c r="B49" s="18" t="s">
        <v>61</v>
      </c>
      <c r="C49" s="16"/>
      <c r="D49" s="16"/>
      <c r="E49" s="16"/>
      <c r="F49" s="16"/>
      <c r="G49" s="16"/>
      <c r="H49" s="16"/>
      <c r="I49" s="16"/>
      <c r="K49" s="18" t="s">
        <v>64</v>
      </c>
      <c r="L49" s="18"/>
      <c r="M49" s="18"/>
      <c r="N49" s="18"/>
      <c r="O49" s="18"/>
      <c r="P49" s="18"/>
      <c r="Q49" s="18"/>
      <c r="T49" s="18" t="s">
        <v>68</v>
      </c>
      <c r="U49" s="16"/>
      <c r="V49" s="16"/>
      <c r="W49" s="16"/>
      <c r="X49" s="16"/>
      <c r="Y49" s="16"/>
      <c r="Z49" s="47"/>
    </row>
    <row r="50" spans="2:26" ht="14.25" customHeight="1">
      <c r="B50" s="16" t="s">
        <v>89</v>
      </c>
      <c r="C50" s="16"/>
      <c r="D50" s="16"/>
      <c r="E50" s="249">
        <v>72</v>
      </c>
      <c r="F50" s="358"/>
      <c r="G50" s="71"/>
      <c r="H50" s="16"/>
      <c r="I50" s="1"/>
      <c r="K50" s="16" t="s">
        <v>92</v>
      </c>
      <c r="L50" s="16"/>
      <c r="M50" s="16"/>
      <c r="N50" s="309">
        <f>G47</f>
        <v>9</v>
      </c>
      <c r="P50" s="16"/>
      <c r="Q50" s="16"/>
      <c r="T50" s="16" t="s">
        <v>93</v>
      </c>
      <c r="X50" s="310">
        <f>I47</f>
        <v>1.3300000000000003</v>
      </c>
      <c r="Z50" s="39"/>
    </row>
    <row r="51" spans="2:25" ht="14.25" customHeight="1">
      <c r="B51" s="16" t="s">
        <v>125</v>
      </c>
      <c r="C51" s="16"/>
      <c r="D51" s="16"/>
      <c r="E51" s="16"/>
      <c r="F51" s="197">
        <v>4.6</v>
      </c>
      <c r="G51" s="246"/>
      <c r="H51" s="71"/>
      <c r="K51" s="16" t="s">
        <v>128</v>
      </c>
      <c r="L51" s="16"/>
      <c r="M51" s="16"/>
      <c r="N51" s="16"/>
      <c r="O51" s="197">
        <v>-44</v>
      </c>
      <c r="P51" s="75"/>
      <c r="Q51" s="32"/>
      <c r="T51" s="16" t="s">
        <v>325</v>
      </c>
      <c r="Y51" s="197">
        <v>-3.43</v>
      </c>
    </row>
    <row r="52" spans="2:26" ht="14.25" customHeight="1">
      <c r="B52" s="16" t="s">
        <v>90</v>
      </c>
      <c r="C52" s="16"/>
      <c r="D52" s="16"/>
      <c r="E52" s="197">
        <v>4.8</v>
      </c>
      <c r="F52" s="284"/>
      <c r="G52" s="70"/>
      <c r="I52" s="1"/>
      <c r="K52" s="16" t="s">
        <v>440</v>
      </c>
      <c r="L52" s="16"/>
      <c r="M52" s="16"/>
      <c r="N52" s="16"/>
      <c r="O52" s="16"/>
      <c r="P52" s="246"/>
      <c r="Q52" s="70"/>
      <c r="R52" s="30"/>
      <c r="T52" s="16" t="s">
        <v>105</v>
      </c>
      <c r="X52" s="371">
        <v>14.12</v>
      </c>
      <c r="Y52" s="84"/>
      <c r="Z52" s="30"/>
    </row>
    <row r="53" spans="2:25" ht="14.25" customHeight="1">
      <c r="B53" s="16" t="s">
        <v>266</v>
      </c>
      <c r="C53" s="16"/>
      <c r="D53" s="16"/>
      <c r="E53" s="16"/>
      <c r="F53" s="197">
        <v>38.7</v>
      </c>
      <c r="G53" s="70"/>
      <c r="H53" s="34"/>
      <c r="I53" s="28"/>
      <c r="K53" s="16" t="s">
        <v>158</v>
      </c>
      <c r="L53" s="16"/>
      <c r="M53" s="16"/>
      <c r="N53" s="16"/>
      <c r="O53" s="197">
        <v>-356</v>
      </c>
      <c r="P53" s="70"/>
      <c r="Q53" s="30"/>
      <c r="T53" s="16" t="s">
        <v>442</v>
      </c>
      <c r="Y53" s="357"/>
    </row>
    <row r="54" spans="2:26" ht="14.25" customHeight="1">
      <c r="B54" s="16" t="s">
        <v>125</v>
      </c>
      <c r="C54" s="16"/>
      <c r="D54" s="16"/>
      <c r="E54" s="16"/>
      <c r="F54" s="251">
        <v>-0.6</v>
      </c>
      <c r="G54" s="284"/>
      <c r="H54" s="71"/>
      <c r="I54" s="36"/>
      <c r="T54" s="16" t="s">
        <v>331</v>
      </c>
      <c r="X54" s="245">
        <v>0.5</v>
      </c>
      <c r="Y54" s="28" t="s">
        <v>430</v>
      </c>
      <c r="Z54" s="243" t="s">
        <v>439</v>
      </c>
    </row>
    <row r="55" spans="2:26" ht="14.25" customHeight="1">
      <c r="B55" s="16" t="s">
        <v>78</v>
      </c>
      <c r="C55" s="16"/>
      <c r="D55" s="197">
        <v>100</v>
      </c>
      <c r="F55" s="16" t="s">
        <v>139</v>
      </c>
      <c r="G55" s="243" t="s">
        <v>283</v>
      </c>
      <c r="H55" s="58"/>
      <c r="I55" s="28"/>
      <c r="K55" s="18" t="s">
        <v>65</v>
      </c>
      <c r="L55" s="18"/>
      <c r="M55" s="18"/>
      <c r="N55" s="18"/>
      <c r="O55" s="18"/>
      <c r="T55" s="16" t="s">
        <v>229</v>
      </c>
      <c r="X55" s="197">
        <v>0</v>
      </c>
      <c r="Y55" s="70"/>
      <c r="Z55" s="28"/>
    </row>
    <row r="56" spans="2:26" ht="14.25" customHeight="1">
      <c r="B56" s="16" t="s">
        <v>79</v>
      </c>
      <c r="C56" s="16"/>
      <c r="D56" s="197">
        <v>49</v>
      </c>
      <c r="F56" s="16" t="s">
        <v>139</v>
      </c>
      <c r="G56" s="243" t="s">
        <v>243</v>
      </c>
      <c r="H56" s="58"/>
      <c r="I56" s="28"/>
      <c r="K56" s="16" t="s">
        <v>222</v>
      </c>
      <c r="N56" s="254">
        <v>226</v>
      </c>
      <c r="O56" s="70"/>
      <c r="T56" s="16" t="s">
        <v>157</v>
      </c>
      <c r="Y56" s="254">
        <v>0</v>
      </c>
      <c r="Z56" s="28"/>
    </row>
    <row r="57" spans="2:25" ht="14.25" customHeight="1">
      <c r="B57" s="16"/>
      <c r="C57" s="16" t="s">
        <v>63</v>
      </c>
      <c r="D57" s="16"/>
      <c r="E57" s="16"/>
      <c r="F57" s="16"/>
      <c r="G57" s="16"/>
      <c r="H57" s="16"/>
      <c r="I57" s="1"/>
      <c r="K57" s="16" t="s">
        <v>128</v>
      </c>
      <c r="O57" s="197">
        <v>95</v>
      </c>
      <c r="P57" s="70"/>
      <c r="T57" s="16" t="s">
        <v>332</v>
      </c>
      <c r="Y57" s="254">
        <v>0</v>
      </c>
    </row>
    <row r="58" spans="2:25" ht="14.25" customHeight="1">
      <c r="B58" s="16" t="s">
        <v>140</v>
      </c>
      <c r="C58" s="16"/>
      <c r="D58" s="16"/>
      <c r="E58" s="290">
        <f>COUNTIF(B16:B46,"&gt;=90")</f>
        <v>7</v>
      </c>
      <c r="H58" s="16"/>
      <c r="I58" s="1"/>
      <c r="K58" s="16" t="s">
        <v>441</v>
      </c>
      <c r="P58" s="246"/>
      <c r="Q58" s="70"/>
      <c r="R58" s="30"/>
      <c r="T58" s="16" t="s">
        <v>333</v>
      </c>
      <c r="Y58" s="254">
        <v>0</v>
      </c>
    </row>
    <row r="59" spans="2:25" ht="14.25" customHeight="1">
      <c r="B59" s="16" t="s">
        <v>153</v>
      </c>
      <c r="C59" s="16"/>
      <c r="D59" s="16"/>
      <c r="E59" s="290">
        <f>COUNTIF(B16:B46,"&lt;=32")</f>
        <v>0</v>
      </c>
      <c r="H59" s="16"/>
      <c r="I59" s="1"/>
      <c r="K59" s="16" t="s">
        <v>128</v>
      </c>
      <c r="O59" s="197">
        <v>110</v>
      </c>
      <c r="P59" s="70"/>
      <c r="T59" s="16" t="s">
        <v>94</v>
      </c>
      <c r="X59" s="197">
        <v>0</v>
      </c>
      <c r="Y59" s="28" t="s">
        <v>314</v>
      </c>
    </row>
    <row r="60" spans="2:25" ht="14.25" customHeight="1">
      <c r="B60" s="16" t="s">
        <v>154</v>
      </c>
      <c r="C60" s="16"/>
      <c r="D60" s="16"/>
      <c r="E60" s="290">
        <f>COUNTIF(C16:C46,"&lt;=32")</f>
        <v>0</v>
      </c>
      <c r="H60" s="16"/>
      <c r="I60" s="1"/>
      <c r="T60" s="16" t="s">
        <v>334</v>
      </c>
      <c r="Y60" s="197">
        <v>0</v>
      </c>
    </row>
    <row r="61" spans="2:24" ht="14.25" customHeight="1">
      <c r="B61" s="16" t="s">
        <v>155</v>
      </c>
      <c r="C61" s="16"/>
      <c r="D61" s="16"/>
      <c r="E61" s="290">
        <f>COUNTIF(C16:C46,"&lt;=0")</f>
        <v>0</v>
      </c>
      <c r="H61" s="16"/>
      <c r="I61" s="1"/>
      <c r="K61" s="18" t="s">
        <v>66</v>
      </c>
      <c r="L61" s="17"/>
      <c r="M61" s="17"/>
      <c r="N61" s="17"/>
      <c r="O61" s="17"/>
      <c r="T61" s="16" t="s">
        <v>95</v>
      </c>
      <c r="X61" s="284" t="s">
        <v>76</v>
      </c>
    </row>
    <row r="62" spans="11:24" ht="14.25" customHeight="1">
      <c r="K62" s="16" t="s">
        <v>330</v>
      </c>
      <c r="N62" s="253">
        <v>29.92</v>
      </c>
      <c r="O62" s="35"/>
      <c r="P62" s="545"/>
      <c r="Q62" s="545"/>
      <c r="V62" s="16" t="s">
        <v>96</v>
      </c>
      <c r="W62" s="16"/>
      <c r="X62" s="284" t="s">
        <v>76</v>
      </c>
    </row>
    <row r="63" spans="2:24" ht="14.25" customHeight="1">
      <c r="B63" s="18" t="s">
        <v>74</v>
      </c>
      <c r="C63" s="17"/>
      <c r="D63" s="17"/>
      <c r="E63" s="17"/>
      <c r="K63" s="16" t="s">
        <v>280</v>
      </c>
      <c r="O63" s="197">
        <v>0</v>
      </c>
      <c r="P63" s="71"/>
      <c r="Q63" s="23"/>
      <c r="V63" s="16" t="s">
        <v>97</v>
      </c>
      <c r="W63" s="16"/>
      <c r="X63" s="284" t="s">
        <v>76</v>
      </c>
    </row>
    <row r="64" spans="2:25" ht="14.25" customHeight="1">
      <c r="B64" s="16" t="s">
        <v>156</v>
      </c>
      <c r="F64" s="284"/>
      <c r="G64" s="71"/>
      <c r="K64" s="16" t="s">
        <v>78</v>
      </c>
      <c r="M64" s="426">
        <f>MAX(N16:N46)/100</f>
        <v>30.27</v>
      </c>
      <c r="N64" s="16" t="s">
        <v>85</v>
      </c>
      <c r="O64" s="197" t="s">
        <v>438</v>
      </c>
      <c r="P64" s="23"/>
      <c r="Q64" s="23"/>
      <c r="Y64" s="55"/>
    </row>
    <row r="65" spans="2:26" ht="14.25" customHeight="1">
      <c r="B65" s="16" t="s">
        <v>149</v>
      </c>
      <c r="F65" s="284"/>
      <c r="G65" s="70"/>
      <c r="I65" s="24"/>
      <c r="K65" s="16" t="s">
        <v>79</v>
      </c>
      <c r="M65" s="426">
        <f>MIN(O16:O46)/100</f>
        <v>29.53</v>
      </c>
      <c r="N65" s="16" t="s">
        <v>85</v>
      </c>
      <c r="O65" s="197" t="s">
        <v>242</v>
      </c>
      <c r="P65" s="23"/>
      <c r="T65" s="18" t="s">
        <v>102</v>
      </c>
      <c r="U65" s="18"/>
      <c r="V65" s="18"/>
      <c r="W65" s="18"/>
      <c r="X65" s="18"/>
      <c r="Y65" s="56"/>
      <c r="Z65" s="40"/>
    </row>
    <row r="66" spans="2:25" ht="14.25" customHeight="1">
      <c r="B66" s="16" t="s">
        <v>84</v>
      </c>
      <c r="E66" s="246"/>
      <c r="F66" s="16" t="s">
        <v>67</v>
      </c>
      <c r="G66" s="246"/>
      <c r="H66" s="58"/>
      <c r="I66" s="28"/>
      <c r="T66" s="16" t="s">
        <v>103</v>
      </c>
      <c r="U66" s="16"/>
      <c r="V66" s="16"/>
      <c r="W66" s="16"/>
      <c r="X66" s="284"/>
      <c r="Y66" s="70"/>
    </row>
    <row r="67" spans="2:25" ht="14.25" customHeight="1">
      <c r="B67" s="16" t="s">
        <v>224</v>
      </c>
      <c r="E67" s="246"/>
      <c r="F67" s="70"/>
      <c r="T67" s="16" t="s">
        <v>281</v>
      </c>
      <c r="V67" s="246"/>
      <c r="W67" s="70"/>
      <c r="X67" s="41" t="s">
        <v>67</v>
      </c>
      <c r="Y67" s="284"/>
    </row>
    <row r="68" spans="2:26" ht="14.25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1"/>
      <c r="M68" s="1"/>
      <c r="N68" s="1"/>
      <c r="O68" s="1"/>
      <c r="P68" s="1"/>
      <c r="Q68" s="1"/>
      <c r="R68" s="1"/>
      <c r="S68" s="21"/>
      <c r="T68" s="21"/>
      <c r="Z68" s="44"/>
    </row>
    <row r="69" spans="2:26" ht="14.25" customHeight="1">
      <c r="B69" s="20" t="s">
        <v>436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/>
      <c r="O69" s="21"/>
      <c r="P69" s="21"/>
      <c r="Q69" s="54"/>
      <c r="Z69" s="44"/>
    </row>
    <row r="70" spans="2:31" ht="14.25" customHeight="1">
      <c r="B70" s="20" t="s">
        <v>434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1"/>
      <c r="P70" s="21"/>
      <c r="Q70" s="63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54"/>
    </row>
    <row r="71" spans="2:31" ht="14.25" customHeight="1">
      <c r="B71" s="20" t="s">
        <v>435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1"/>
      <c r="P71" s="21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</row>
    <row r="72" spans="2:31" ht="14.25" customHeight="1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42"/>
      <c r="AE72" s="42"/>
    </row>
    <row r="73" spans="2:32" ht="14.25" customHeight="1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</row>
    <row r="74" ht="14.25" customHeight="1">
      <c r="B74" s="63"/>
    </row>
  </sheetData>
  <sheetProtection/>
  <mergeCells count="1">
    <mergeCell ref="P62:Q62"/>
  </mergeCells>
  <printOptions/>
  <pageMargins left="0" right="0" top="0" bottom="0" header="0.3" footer="0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3"/>
  <sheetViews>
    <sheetView zoomScale="130" zoomScaleNormal="130" zoomScalePageLayoutView="0" workbookViewId="0" topLeftCell="A40">
      <selection activeCell="I57" sqref="I57"/>
    </sheetView>
  </sheetViews>
  <sheetFormatPr defaultColWidth="9.140625" defaultRowHeight="12.75"/>
  <cols>
    <col min="1" max="1" width="3.140625" style="0" customWidth="1"/>
    <col min="2" max="2" width="6.00390625" style="0" customWidth="1"/>
    <col min="3" max="3" width="5.7109375" style="0" customWidth="1"/>
    <col min="4" max="4" width="5.140625" style="0" customWidth="1"/>
    <col min="5" max="5" width="5.00390625" style="0" customWidth="1"/>
    <col min="6" max="6" width="5.140625" style="0" customWidth="1"/>
    <col min="7" max="7" width="3.421875" style="0" customWidth="1"/>
    <col min="8" max="8" width="4.421875" style="0" customWidth="1"/>
    <col min="9" max="9" width="5.00390625" style="0" customWidth="1"/>
    <col min="10" max="10" width="4.57421875" style="0" customWidth="1"/>
    <col min="11" max="11" width="4.7109375" style="0" customWidth="1"/>
    <col min="12" max="12" width="5.421875" style="0" customWidth="1"/>
    <col min="13" max="13" width="6.7109375" style="0" customWidth="1"/>
    <col min="14" max="14" width="6.421875" style="0" customWidth="1"/>
    <col min="15" max="15" width="6.8515625" style="0" customWidth="1"/>
    <col min="16" max="16" width="3.7109375" style="0" customWidth="1"/>
    <col min="17" max="17" width="3.57421875" style="0" customWidth="1"/>
    <col min="18" max="18" width="4.140625" style="0" customWidth="1"/>
    <col min="19" max="19" width="4.28125" style="0" customWidth="1"/>
    <col min="20" max="20" width="3.8515625" style="0" customWidth="1"/>
    <col min="21" max="21" width="5.00390625" style="0" customWidth="1"/>
    <col min="22" max="22" width="4.8515625" style="0" customWidth="1"/>
    <col min="23" max="23" width="5.421875" style="0" customWidth="1"/>
    <col min="24" max="24" width="6.57421875" style="0" customWidth="1"/>
    <col min="25" max="25" width="5.8515625" style="0" customWidth="1"/>
    <col min="26" max="26" width="22.7109375" style="0" bestFit="1" customWidth="1"/>
    <col min="27" max="27" width="3.421875" style="0" customWidth="1"/>
  </cols>
  <sheetData>
    <row r="1" spans="1:37" ht="15">
      <c r="A1" s="252"/>
      <c r="B1" s="252"/>
      <c r="C1" s="252"/>
      <c r="D1" s="252"/>
      <c r="E1" s="252"/>
      <c r="T1" s="16"/>
      <c r="U1" s="16"/>
      <c r="V1" s="16"/>
      <c r="W1" s="16"/>
      <c r="X1" s="16"/>
      <c r="Y1" s="16"/>
      <c r="Z1" s="16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7" ht="12.75" customHeight="1">
      <c r="A2" s="246" t="s">
        <v>69</v>
      </c>
      <c r="B2" s="246"/>
      <c r="C2" s="246"/>
      <c r="D2" s="246"/>
      <c r="E2" s="246"/>
      <c r="F2" s="1"/>
      <c r="G2" s="16"/>
      <c r="H2" s="16"/>
      <c r="J2" s="16"/>
      <c r="U2" s="246" t="s">
        <v>446</v>
      </c>
      <c r="V2" s="246"/>
      <c r="X2" s="246"/>
      <c r="Y2" s="1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37" ht="12.75" customHeight="1">
      <c r="A3" s="246" t="s">
        <v>53</v>
      </c>
      <c r="B3" s="246"/>
      <c r="C3" s="246"/>
      <c r="D3" s="246"/>
      <c r="E3" s="246"/>
      <c r="F3" s="1"/>
      <c r="G3" s="16"/>
      <c r="H3" s="16"/>
      <c r="U3" s="246" t="s">
        <v>162</v>
      </c>
      <c r="V3" s="246"/>
      <c r="W3" s="246"/>
      <c r="X3" s="246"/>
      <c r="Y3" s="246"/>
      <c r="Z3" s="246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12.75" customHeight="1">
      <c r="A4" s="246" t="s">
        <v>86</v>
      </c>
      <c r="B4" s="246"/>
      <c r="C4" s="246"/>
      <c r="D4" s="246"/>
      <c r="E4" s="246"/>
      <c r="F4" s="1"/>
      <c r="G4" s="16"/>
      <c r="H4" s="16"/>
      <c r="U4" s="246" t="s">
        <v>163</v>
      </c>
      <c r="V4" s="246"/>
      <c r="W4" s="246"/>
      <c r="X4" s="246"/>
      <c r="Y4" s="246"/>
      <c r="Z4" s="246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246" t="s">
        <v>54</v>
      </c>
      <c r="B5" s="246"/>
      <c r="C5" s="246"/>
      <c r="D5" s="246"/>
      <c r="E5" s="246"/>
      <c r="F5" s="1"/>
      <c r="G5" s="16"/>
      <c r="H5" s="16"/>
      <c r="K5" s="42"/>
      <c r="L5" s="259" t="s">
        <v>250</v>
      </c>
      <c r="M5" s="248" t="s">
        <v>443</v>
      </c>
      <c r="N5" s="248"/>
      <c r="O5" s="248"/>
      <c r="P5" s="20"/>
      <c r="U5" s="16"/>
      <c r="V5" s="1"/>
      <c r="W5" s="246"/>
      <c r="X5" s="246" t="s">
        <v>326</v>
      </c>
      <c r="Y5" s="246"/>
      <c r="Z5" s="246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1:37" ht="12.75" customHeight="1">
      <c r="A6" s="246" t="s">
        <v>55</v>
      </c>
      <c r="B6" s="246"/>
      <c r="C6" s="246"/>
      <c r="D6" s="246"/>
      <c r="E6" s="246"/>
      <c r="F6" s="1"/>
      <c r="G6" s="16"/>
      <c r="H6" s="16"/>
      <c r="T6" s="16"/>
      <c r="U6" s="16"/>
      <c r="V6" s="1"/>
      <c r="W6" s="1"/>
      <c r="X6" s="246" t="s">
        <v>328</v>
      </c>
      <c r="Y6" s="246"/>
      <c r="Z6" s="1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11:37" ht="12.75" customHeight="1">
      <c r="K7" s="246" t="s">
        <v>183</v>
      </c>
      <c r="L7" s="246"/>
      <c r="M7" s="246"/>
      <c r="N7" s="246"/>
      <c r="O7" s="246"/>
      <c r="P7" s="246"/>
      <c r="Q7" s="1"/>
      <c r="R7" s="1"/>
      <c r="T7" s="16"/>
      <c r="U7" s="16"/>
      <c r="V7" s="16"/>
      <c r="W7" s="49"/>
      <c r="X7" s="16"/>
      <c r="Y7" s="16"/>
      <c r="Z7" s="16"/>
      <c r="AB7" s="44"/>
      <c r="AC7" s="44"/>
      <c r="AD7" s="44"/>
      <c r="AE7" s="44"/>
      <c r="AF7" s="44"/>
      <c r="AG7" s="44"/>
      <c r="AH7" s="44"/>
      <c r="AI7" s="44"/>
      <c r="AJ7" s="44"/>
      <c r="AK7" s="44"/>
    </row>
    <row r="8" spans="28:37" ht="12.75" customHeight="1">
      <c r="AB8" s="44"/>
      <c r="AC8" s="44"/>
      <c r="AD8" s="44"/>
      <c r="AE8" s="44"/>
      <c r="AF8" s="44"/>
      <c r="AG8" s="44"/>
      <c r="AH8" s="44"/>
      <c r="AI8" s="44"/>
      <c r="AJ8" s="44"/>
      <c r="AK8" s="44"/>
    </row>
    <row r="9" spans="11:37" ht="12.75">
      <c r="K9" s="20" t="s">
        <v>445</v>
      </c>
      <c r="L9" s="20"/>
      <c r="M9" s="20"/>
      <c r="N9" s="20"/>
      <c r="O9" s="20"/>
      <c r="P9" s="20"/>
      <c r="Q9" s="21"/>
      <c r="R9" s="21"/>
      <c r="S9" s="21"/>
      <c r="AB9" s="44"/>
      <c r="AC9" s="44"/>
      <c r="AD9" s="44"/>
      <c r="AE9" s="44"/>
      <c r="AF9" s="44"/>
      <c r="AG9" s="44"/>
      <c r="AH9" s="44"/>
      <c r="AI9" s="44"/>
      <c r="AJ9" s="44"/>
      <c r="AK9" s="44"/>
    </row>
    <row r="10" spans="1:37" ht="10.5" customHeight="1">
      <c r="A10" s="5"/>
      <c r="B10" s="6"/>
      <c r="C10" s="363" t="s">
        <v>50</v>
      </c>
      <c r="D10" s="363"/>
      <c r="E10" s="363"/>
      <c r="F10" s="364"/>
      <c r="G10" s="364"/>
      <c r="H10" s="364"/>
      <c r="I10" s="363" t="s">
        <v>52</v>
      </c>
      <c r="J10" s="363"/>
      <c r="K10" s="363"/>
      <c r="L10" s="364"/>
      <c r="M10" s="364"/>
      <c r="N10" s="364"/>
      <c r="O10" s="364"/>
      <c r="P10" s="364"/>
      <c r="Q10" s="363" t="s">
        <v>51</v>
      </c>
      <c r="R10" s="363"/>
      <c r="S10" s="14"/>
      <c r="T10" s="15"/>
      <c r="U10" s="6"/>
      <c r="V10" s="6"/>
      <c r="W10" s="6"/>
      <c r="X10" s="6"/>
      <c r="Y10" s="6"/>
      <c r="Z10" s="8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</row>
    <row r="11" spans="1:37" ht="10.5" customHeight="1">
      <c r="A11" s="228" t="s">
        <v>9</v>
      </c>
      <c r="B11" s="365" t="s">
        <v>20</v>
      </c>
      <c r="C11" s="365" t="s">
        <v>20</v>
      </c>
      <c r="D11" s="365" t="s">
        <v>17</v>
      </c>
      <c r="E11" s="365" t="s">
        <v>3</v>
      </c>
      <c r="F11" s="365" t="s">
        <v>5</v>
      </c>
      <c r="G11" s="365" t="s">
        <v>8</v>
      </c>
      <c r="H11" s="365" t="s">
        <v>10</v>
      </c>
      <c r="I11" s="365" t="s">
        <v>11</v>
      </c>
      <c r="J11" s="365" t="s">
        <v>13</v>
      </c>
      <c r="K11" s="365" t="s">
        <v>13</v>
      </c>
      <c r="L11" s="365" t="s">
        <v>0</v>
      </c>
      <c r="M11" s="365" t="s">
        <v>1</v>
      </c>
      <c r="N11" s="365" t="s">
        <v>0</v>
      </c>
      <c r="O11" s="365" t="s">
        <v>1</v>
      </c>
      <c r="P11" s="365"/>
      <c r="Q11" s="365"/>
      <c r="R11" s="365" t="s">
        <v>0</v>
      </c>
      <c r="S11" s="365" t="s">
        <v>40</v>
      </c>
      <c r="T11" s="365" t="s">
        <v>2</v>
      </c>
      <c r="U11" s="365" t="s">
        <v>41</v>
      </c>
      <c r="V11" s="365" t="s">
        <v>42</v>
      </c>
      <c r="W11" s="365" t="s">
        <v>42</v>
      </c>
      <c r="X11" s="365" t="s">
        <v>46</v>
      </c>
      <c r="Y11" s="365" t="s">
        <v>99</v>
      </c>
      <c r="Z11" s="366" t="s">
        <v>106</v>
      </c>
      <c r="AA11" s="46"/>
      <c r="AB11" s="44"/>
      <c r="AC11" s="44"/>
      <c r="AD11" s="44"/>
      <c r="AE11" s="44"/>
      <c r="AF11" s="44"/>
      <c r="AG11" s="44"/>
      <c r="AH11" s="44"/>
      <c r="AI11" s="44"/>
      <c r="AJ11" s="44"/>
      <c r="AK11" s="44"/>
    </row>
    <row r="12" spans="1:37" ht="10.5" customHeight="1">
      <c r="A12" s="229" t="s">
        <v>17</v>
      </c>
      <c r="B12" s="365" t="s">
        <v>17</v>
      </c>
      <c r="C12" s="365" t="s">
        <v>22</v>
      </c>
      <c r="D12" s="365" t="s">
        <v>56</v>
      </c>
      <c r="E12" s="365" t="s">
        <v>25</v>
      </c>
      <c r="F12" s="365" t="s">
        <v>6</v>
      </c>
      <c r="G12" s="365" t="s">
        <v>9</v>
      </c>
      <c r="H12" s="365" t="s">
        <v>9</v>
      </c>
      <c r="I12" s="365" t="s">
        <v>108</v>
      </c>
      <c r="J12" s="365" t="s">
        <v>14</v>
      </c>
      <c r="K12" s="365" t="s">
        <v>15</v>
      </c>
      <c r="L12" s="365" t="s">
        <v>29</v>
      </c>
      <c r="M12" s="365" t="s">
        <v>29</v>
      </c>
      <c r="N12" s="365" t="s">
        <v>33</v>
      </c>
      <c r="O12" s="365" t="s">
        <v>33</v>
      </c>
      <c r="P12" s="365" t="s">
        <v>5</v>
      </c>
      <c r="Q12" s="365" t="s">
        <v>5</v>
      </c>
      <c r="R12" s="365" t="s">
        <v>38</v>
      </c>
      <c r="S12" s="365"/>
      <c r="T12" s="365" t="s">
        <v>38</v>
      </c>
      <c r="U12" s="365" t="s">
        <v>40</v>
      </c>
      <c r="V12" s="365" t="s">
        <v>43</v>
      </c>
      <c r="W12" s="365" t="s">
        <v>43</v>
      </c>
      <c r="X12" s="365" t="s">
        <v>47</v>
      </c>
      <c r="Y12" s="365" t="s">
        <v>100</v>
      </c>
      <c r="Z12" s="366"/>
      <c r="AA12" s="46"/>
      <c r="AB12" s="44"/>
      <c r="AC12" s="44"/>
      <c r="AD12" s="44"/>
      <c r="AE12" s="44"/>
      <c r="AF12" s="44"/>
      <c r="AG12" s="44"/>
      <c r="AH12" s="44"/>
      <c r="AI12" s="44"/>
      <c r="AJ12" s="44"/>
      <c r="AK12" s="44"/>
    </row>
    <row r="13" spans="1:37" ht="10.5" customHeight="1">
      <c r="A13" s="229" t="s">
        <v>18</v>
      </c>
      <c r="B13" s="365" t="s">
        <v>21</v>
      </c>
      <c r="C13" s="365" t="s">
        <v>23</v>
      </c>
      <c r="D13" s="365" t="s">
        <v>57</v>
      </c>
      <c r="E13" s="365" t="s">
        <v>4</v>
      </c>
      <c r="F13" s="365" t="s">
        <v>7</v>
      </c>
      <c r="G13" s="365" t="s">
        <v>9</v>
      </c>
      <c r="H13" s="365" t="s">
        <v>9</v>
      </c>
      <c r="I13" s="365" t="s">
        <v>26</v>
      </c>
      <c r="J13" s="365" t="s">
        <v>15</v>
      </c>
      <c r="K13" s="365" t="s">
        <v>27</v>
      </c>
      <c r="L13" s="365" t="s">
        <v>30</v>
      </c>
      <c r="M13" s="365" t="s">
        <v>30</v>
      </c>
      <c r="N13" s="365" t="s">
        <v>34</v>
      </c>
      <c r="O13" s="365" t="s">
        <v>34</v>
      </c>
      <c r="P13" s="365" t="s">
        <v>36</v>
      </c>
      <c r="Q13" s="365" t="s">
        <v>37</v>
      </c>
      <c r="R13" s="365" t="s">
        <v>39</v>
      </c>
      <c r="S13" s="365"/>
      <c r="T13" s="365" t="s">
        <v>39</v>
      </c>
      <c r="U13" s="252"/>
      <c r="V13" s="365" t="s">
        <v>44</v>
      </c>
      <c r="W13" s="365" t="s">
        <v>45</v>
      </c>
      <c r="X13" s="365" t="s">
        <v>48</v>
      </c>
      <c r="Y13" s="365" t="s">
        <v>0</v>
      </c>
      <c r="Z13" s="366"/>
      <c r="AA13" s="46"/>
      <c r="AB13" s="44"/>
      <c r="AC13" s="44"/>
      <c r="AD13" s="44"/>
      <c r="AE13" s="44"/>
      <c r="AF13" s="44"/>
      <c r="AG13" s="44"/>
      <c r="AH13" s="44"/>
      <c r="AI13" s="44"/>
      <c r="AJ13" s="44"/>
      <c r="AK13" s="44"/>
    </row>
    <row r="14" spans="1:37" ht="10.5" customHeight="1">
      <c r="A14" s="229" t="s">
        <v>19</v>
      </c>
      <c r="B14" s="365" t="s">
        <v>24</v>
      </c>
      <c r="C14" s="365" t="s">
        <v>24</v>
      </c>
      <c r="D14" s="365"/>
      <c r="E14" s="365"/>
      <c r="F14" s="365" t="s">
        <v>24</v>
      </c>
      <c r="G14" s="365"/>
      <c r="H14" s="365"/>
      <c r="I14" s="365"/>
      <c r="J14" s="365" t="s">
        <v>16</v>
      </c>
      <c r="K14" s="365" t="s">
        <v>107</v>
      </c>
      <c r="L14" s="365" t="s">
        <v>31</v>
      </c>
      <c r="M14" s="365" t="s">
        <v>31</v>
      </c>
      <c r="N14" s="365" t="s">
        <v>35</v>
      </c>
      <c r="O14" s="365" t="s">
        <v>35</v>
      </c>
      <c r="P14" s="365">
        <v>5</v>
      </c>
      <c r="Q14" s="365"/>
      <c r="R14" s="365"/>
      <c r="S14" s="365"/>
      <c r="T14" s="252"/>
      <c r="U14" s="365"/>
      <c r="V14" s="365" t="s">
        <v>32</v>
      </c>
      <c r="W14" s="365" t="s">
        <v>32</v>
      </c>
      <c r="X14" s="365" t="s">
        <v>49</v>
      </c>
      <c r="Y14" s="365" t="s">
        <v>101</v>
      </c>
      <c r="Z14" s="366"/>
      <c r="AA14" s="46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0.5" customHeight="1">
      <c r="A15" s="367"/>
      <c r="B15" s="368"/>
      <c r="C15" s="368"/>
      <c r="D15" s="368"/>
      <c r="E15" s="368"/>
      <c r="F15" s="368"/>
      <c r="G15" s="368"/>
      <c r="H15" s="368"/>
      <c r="I15" s="368"/>
      <c r="J15" s="368"/>
      <c r="K15" s="368" t="s">
        <v>16</v>
      </c>
      <c r="L15" s="368" t="s">
        <v>32</v>
      </c>
      <c r="M15" s="368" t="s">
        <v>32</v>
      </c>
      <c r="N15" s="368"/>
      <c r="O15" s="369"/>
      <c r="P15" s="368"/>
      <c r="Q15" s="368"/>
      <c r="R15" s="368"/>
      <c r="S15" s="368"/>
      <c r="T15" s="369"/>
      <c r="U15" s="368"/>
      <c r="V15" s="368"/>
      <c r="W15" s="368"/>
      <c r="X15" s="368" t="s">
        <v>24</v>
      </c>
      <c r="Y15" s="368"/>
      <c r="Z15" s="367"/>
      <c r="AA15" s="46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ht="17.25" customHeight="1">
      <c r="A16" s="188">
        <v>1</v>
      </c>
      <c r="B16" s="189">
        <v>85</v>
      </c>
      <c r="C16" s="189">
        <v>60</v>
      </c>
      <c r="D16" s="190">
        <v>73</v>
      </c>
      <c r="E16" s="190">
        <v>2</v>
      </c>
      <c r="F16" s="189">
        <v>65</v>
      </c>
      <c r="G16" s="190">
        <v>0</v>
      </c>
      <c r="H16" s="190">
        <v>8</v>
      </c>
      <c r="I16" s="190">
        <v>0</v>
      </c>
      <c r="J16" s="189">
        <v>0</v>
      </c>
      <c r="K16" s="189">
        <v>0</v>
      </c>
      <c r="L16" s="189">
        <v>65</v>
      </c>
      <c r="M16" s="189">
        <v>28</v>
      </c>
      <c r="N16" s="189">
        <v>3003</v>
      </c>
      <c r="O16" s="189">
        <v>2994</v>
      </c>
      <c r="P16" s="189"/>
      <c r="Q16" s="189"/>
      <c r="R16" s="189"/>
      <c r="S16" s="189"/>
      <c r="T16" s="189"/>
      <c r="U16" s="192"/>
      <c r="V16" s="189">
        <v>0</v>
      </c>
      <c r="W16" s="189">
        <v>0</v>
      </c>
      <c r="X16" s="191">
        <v>79.7</v>
      </c>
      <c r="Y16" s="192"/>
      <c r="Z16" s="473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</row>
    <row r="17" spans="1:37" ht="17.25" customHeight="1">
      <c r="A17" s="188">
        <v>2</v>
      </c>
      <c r="B17" s="194">
        <v>80</v>
      </c>
      <c r="C17" s="189">
        <v>62</v>
      </c>
      <c r="D17" s="190">
        <v>71</v>
      </c>
      <c r="E17" s="190">
        <v>0</v>
      </c>
      <c r="F17" s="189">
        <v>65</v>
      </c>
      <c r="G17" s="190">
        <v>0</v>
      </c>
      <c r="H17" s="190">
        <v>6</v>
      </c>
      <c r="I17" s="247">
        <v>0.05</v>
      </c>
      <c r="J17" s="189">
        <v>0</v>
      </c>
      <c r="K17" s="189">
        <v>0</v>
      </c>
      <c r="L17" s="189">
        <v>64</v>
      </c>
      <c r="M17" s="189">
        <v>50</v>
      </c>
      <c r="N17" s="189">
        <v>3009</v>
      </c>
      <c r="O17" s="189">
        <v>2997</v>
      </c>
      <c r="P17" s="189"/>
      <c r="Q17" s="189"/>
      <c r="R17" s="189"/>
      <c r="S17" s="189"/>
      <c r="T17" s="191"/>
      <c r="U17" s="192"/>
      <c r="V17" s="189">
        <v>1</v>
      </c>
      <c r="W17" s="189">
        <v>2</v>
      </c>
      <c r="X17" s="302">
        <v>73.9</v>
      </c>
      <c r="Y17" s="303"/>
      <c r="Z17" s="47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</row>
    <row r="18" spans="1:37" ht="17.25" customHeight="1">
      <c r="A18" s="188">
        <v>3</v>
      </c>
      <c r="B18" s="189">
        <v>80</v>
      </c>
      <c r="C18" s="189">
        <v>63</v>
      </c>
      <c r="D18" s="190">
        <v>72</v>
      </c>
      <c r="E18" s="190">
        <v>1</v>
      </c>
      <c r="F18" s="189">
        <v>76</v>
      </c>
      <c r="G18" s="190">
        <v>0</v>
      </c>
      <c r="H18" s="190">
        <v>7</v>
      </c>
      <c r="I18" s="247">
        <v>0.18</v>
      </c>
      <c r="J18" s="189">
        <v>0</v>
      </c>
      <c r="K18" s="189">
        <v>0</v>
      </c>
      <c r="L18" s="189">
        <v>72</v>
      </c>
      <c r="M18" s="189">
        <v>55</v>
      </c>
      <c r="N18" s="189">
        <v>3010</v>
      </c>
      <c r="O18" s="189">
        <v>2996</v>
      </c>
      <c r="P18" s="189"/>
      <c r="Q18" s="189"/>
      <c r="R18" s="189"/>
      <c r="S18" s="189"/>
      <c r="T18" s="191"/>
      <c r="U18" s="192"/>
      <c r="V18" s="189">
        <v>7</v>
      </c>
      <c r="W18" s="197">
        <v>8</v>
      </c>
      <c r="X18" s="191">
        <v>76.5</v>
      </c>
      <c r="Y18" s="192"/>
      <c r="Z18" s="475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1:37" ht="17.25" customHeight="1">
      <c r="A19" s="188">
        <v>4</v>
      </c>
      <c r="B19" s="197">
        <v>83</v>
      </c>
      <c r="C19" s="197">
        <v>68</v>
      </c>
      <c r="D19" s="190">
        <v>76</v>
      </c>
      <c r="E19" s="190">
        <v>4</v>
      </c>
      <c r="F19" s="189">
        <v>73</v>
      </c>
      <c r="G19" s="190">
        <v>0</v>
      </c>
      <c r="H19" s="190">
        <v>11</v>
      </c>
      <c r="I19" s="247">
        <v>0.24</v>
      </c>
      <c r="J19" s="189">
        <v>0</v>
      </c>
      <c r="K19" s="189">
        <v>0</v>
      </c>
      <c r="L19" s="197">
        <v>74</v>
      </c>
      <c r="M19" s="197">
        <v>57</v>
      </c>
      <c r="N19" s="197">
        <v>2997</v>
      </c>
      <c r="O19" s="197">
        <v>2981</v>
      </c>
      <c r="P19" s="197"/>
      <c r="Q19" s="197"/>
      <c r="R19" s="197"/>
      <c r="S19" s="197"/>
      <c r="T19" s="197"/>
      <c r="U19" s="197"/>
      <c r="V19" s="197">
        <v>10</v>
      </c>
      <c r="W19" s="197">
        <v>2</v>
      </c>
      <c r="X19" s="251">
        <v>74.7</v>
      </c>
      <c r="Y19" s="197"/>
      <c r="Z19" s="476" t="s">
        <v>338</v>
      </c>
      <c r="AA19" s="52"/>
      <c r="AB19" s="44"/>
      <c r="AC19" s="44"/>
      <c r="AD19" s="44"/>
      <c r="AE19" s="44"/>
      <c r="AF19" s="44"/>
      <c r="AG19" s="44"/>
      <c r="AH19" s="44"/>
      <c r="AI19" s="44"/>
      <c r="AJ19" s="44"/>
      <c r="AK19" s="44"/>
    </row>
    <row r="20" spans="1:37" ht="17.25" customHeight="1">
      <c r="A20" s="188">
        <v>5</v>
      </c>
      <c r="B20" s="197">
        <v>90</v>
      </c>
      <c r="C20" s="197">
        <v>70</v>
      </c>
      <c r="D20" s="190">
        <v>80</v>
      </c>
      <c r="E20" s="190">
        <v>8</v>
      </c>
      <c r="F20" s="189">
        <v>74</v>
      </c>
      <c r="G20" s="190">
        <v>0</v>
      </c>
      <c r="H20" s="190">
        <v>15</v>
      </c>
      <c r="I20" s="189" t="s">
        <v>18</v>
      </c>
      <c r="J20" s="189">
        <v>0</v>
      </c>
      <c r="K20" s="189">
        <v>0</v>
      </c>
      <c r="L20" s="197">
        <v>80</v>
      </c>
      <c r="M20" s="197">
        <v>55</v>
      </c>
      <c r="N20" s="197">
        <v>2991</v>
      </c>
      <c r="O20" s="197">
        <v>2983</v>
      </c>
      <c r="P20" s="197"/>
      <c r="Q20" s="197"/>
      <c r="R20" s="197"/>
      <c r="S20" s="197"/>
      <c r="T20" s="251"/>
      <c r="U20" s="197"/>
      <c r="V20" s="197">
        <v>10</v>
      </c>
      <c r="W20" s="197">
        <v>10</v>
      </c>
      <c r="X20" s="251">
        <v>79</v>
      </c>
      <c r="Y20" s="197"/>
      <c r="Z20" s="476" t="s">
        <v>239</v>
      </c>
      <c r="AA20" s="52"/>
      <c r="AB20" s="44"/>
      <c r="AC20" s="44"/>
      <c r="AD20" s="44"/>
      <c r="AE20" s="44"/>
      <c r="AF20" s="44"/>
      <c r="AG20" s="44"/>
      <c r="AH20" s="44"/>
      <c r="AI20" s="44"/>
      <c r="AJ20" s="44"/>
      <c r="AK20" s="44"/>
    </row>
    <row r="21" spans="1:37" ht="17.25" customHeight="1">
      <c r="A21" s="188">
        <v>6</v>
      </c>
      <c r="B21" s="264">
        <v>81</v>
      </c>
      <c r="C21" s="189">
        <v>64</v>
      </c>
      <c r="D21" s="190">
        <v>73</v>
      </c>
      <c r="E21" s="190">
        <v>1</v>
      </c>
      <c r="F21" s="189">
        <v>72</v>
      </c>
      <c r="G21" s="190">
        <v>0</v>
      </c>
      <c r="H21" s="190">
        <v>8</v>
      </c>
      <c r="I21" s="190">
        <v>0</v>
      </c>
      <c r="J21" s="189">
        <v>0</v>
      </c>
      <c r="K21" s="189">
        <v>0</v>
      </c>
      <c r="L21" s="189">
        <v>74</v>
      </c>
      <c r="M21" s="189">
        <v>57</v>
      </c>
      <c r="N21" s="189">
        <v>3004</v>
      </c>
      <c r="O21" s="189">
        <v>2991</v>
      </c>
      <c r="P21" s="189"/>
      <c r="Q21" s="189"/>
      <c r="R21" s="189"/>
      <c r="S21" s="189"/>
      <c r="T21" s="191"/>
      <c r="U21" s="192"/>
      <c r="V21" s="189">
        <v>10</v>
      </c>
      <c r="W21" s="189">
        <v>6</v>
      </c>
      <c r="X21" s="191">
        <v>75</v>
      </c>
      <c r="Y21" s="192"/>
      <c r="Z21" s="263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</row>
    <row r="22" spans="1:37" ht="17.25" customHeight="1">
      <c r="A22" s="188">
        <v>7</v>
      </c>
      <c r="B22" s="189">
        <v>87</v>
      </c>
      <c r="C22" s="189">
        <v>69</v>
      </c>
      <c r="D22" s="190">
        <v>78</v>
      </c>
      <c r="E22" s="190">
        <v>5</v>
      </c>
      <c r="F22" s="189">
        <v>77</v>
      </c>
      <c r="G22" s="190">
        <v>0</v>
      </c>
      <c r="H22" s="190">
        <v>13</v>
      </c>
      <c r="I22" s="247">
        <v>0.01</v>
      </c>
      <c r="J22" s="189">
        <v>0</v>
      </c>
      <c r="K22" s="189">
        <v>0</v>
      </c>
      <c r="L22" s="189">
        <v>78</v>
      </c>
      <c r="M22" s="189">
        <v>54</v>
      </c>
      <c r="N22" s="189">
        <v>3002</v>
      </c>
      <c r="O22" s="189">
        <v>2995</v>
      </c>
      <c r="P22" s="189"/>
      <c r="Q22" s="189"/>
      <c r="R22" s="189"/>
      <c r="S22" s="189"/>
      <c r="T22" s="191"/>
      <c r="U22" s="201"/>
      <c r="V22" s="189">
        <v>3</v>
      </c>
      <c r="W22" s="189">
        <v>9</v>
      </c>
      <c r="X22" s="191">
        <v>80.1</v>
      </c>
      <c r="Y22" s="192"/>
      <c r="Z22" s="263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</row>
    <row r="23" spans="1:37" ht="17.25" customHeight="1">
      <c r="A23" s="188">
        <v>8</v>
      </c>
      <c r="B23" s="189">
        <v>82</v>
      </c>
      <c r="C23" s="189">
        <v>71</v>
      </c>
      <c r="D23" s="190">
        <v>77</v>
      </c>
      <c r="E23" s="190">
        <v>4</v>
      </c>
      <c r="F23" s="189">
        <v>71</v>
      </c>
      <c r="G23" s="190">
        <v>0</v>
      </c>
      <c r="H23" s="190">
        <v>12</v>
      </c>
      <c r="I23" s="247">
        <v>0.03</v>
      </c>
      <c r="J23" s="190">
        <v>0</v>
      </c>
      <c r="K23" s="189">
        <v>0</v>
      </c>
      <c r="L23" s="189">
        <v>78</v>
      </c>
      <c r="M23" s="189">
        <v>57</v>
      </c>
      <c r="N23" s="189">
        <v>3019</v>
      </c>
      <c r="O23" s="189">
        <v>3000</v>
      </c>
      <c r="P23" s="189"/>
      <c r="Q23" s="189"/>
      <c r="R23" s="189"/>
      <c r="S23" s="189"/>
      <c r="T23" s="202"/>
      <c r="U23" s="192"/>
      <c r="V23" s="189">
        <v>10</v>
      </c>
      <c r="W23" s="189">
        <v>0</v>
      </c>
      <c r="X23" s="191">
        <v>76.6</v>
      </c>
      <c r="Y23" s="192"/>
      <c r="Z23" s="263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</row>
    <row r="24" spans="1:37" ht="17.25" customHeight="1">
      <c r="A24" s="188">
        <v>9</v>
      </c>
      <c r="B24" s="189">
        <v>86</v>
      </c>
      <c r="C24" s="189">
        <v>64</v>
      </c>
      <c r="D24" s="190">
        <v>75</v>
      </c>
      <c r="E24" s="190">
        <v>2</v>
      </c>
      <c r="F24" s="189">
        <v>73</v>
      </c>
      <c r="G24" s="190">
        <v>0</v>
      </c>
      <c r="H24" s="190">
        <v>10</v>
      </c>
      <c r="I24" s="190">
        <v>0</v>
      </c>
      <c r="J24" s="190">
        <v>0</v>
      </c>
      <c r="K24" s="189">
        <v>0</v>
      </c>
      <c r="L24" s="189">
        <v>75</v>
      </c>
      <c r="M24" s="189">
        <v>46</v>
      </c>
      <c r="N24" s="189">
        <v>3024</v>
      </c>
      <c r="O24" s="189">
        <v>3011</v>
      </c>
      <c r="P24" s="189"/>
      <c r="Q24" s="189"/>
      <c r="R24" s="189"/>
      <c r="S24" s="189"/>
      <c r="T24" s="189"/>
      <c r="U24" s="192"/>
      <c r="V24" s="189">
        <v>0</v>
      </c>
      <c r="W24" s="195">
        <v>1</v>
      </c>
      <c r="X24" s="191">
        <v>81.1</v>
      </c>
      <c r="Y24" s="192"/>
      <c r="Z24" s="263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</row>
    <row r="25" spans="1:37" ht="17.25" customHeight="1">
      <c r="A25" s="188">
        <v>10</v>
      </c>
      <c r="B25" s="189">
        <v>82</v>
      </c>
      <c r="C25" s="189">
        <v>69</v>
      </c>
      <c r="D25" s="190">
        <v>76</v>
      </c>
      <c r="E25" s="190">
        <v>4</v>
      </c>
      <c r="F25" s="189">
        <v>77</v>
      </c>
      <c r="G25" s="190">
        <v>0</v>
      </c>
      <c r="H25" s="190">
        <v>11</v>
      </c>
      <c r="I25" s="247">
        <v>0.05</v>
      </c>
      <c r="J25" s="190">
        <v>0</v>
      </c>
      <c r="K25" s="189">
        <v>0</v>
      </c>
      <c r="L25" s="189">
        <v>68</v>
      </c>
      <c r="M25" s="189">
        <v>58</v>
      </c>
      <c r="N25" s="189">
        <v>3011</v>
      </c>
      <c r="O25" s="189">
        <v>2974</v>
      </c>
      <c r="P25" s="189"/>
      <c r="Q25" s="189"/>
      <c r="R25" s="189"/>
      <c r="S25" s="189"/>
      <c r="T25" s="189"/>
      <c r="U25" s="192"/>
      <c r="V25" s="189">
        <v>9</v>
      </c>
      <c r="W25" s="189">
        <v>9</v>
      </c>
      <c r="X25" s="191">
        <v>78.6</v>
      </c>
      <c r="Y25" s="192"/>
      <c r="Z25" s="263" t="s">
        <v>432</v>
      </c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</row>
    <row r="26" spans="1:37" ht="17.25" customHeight="1">
      <c r="A26" s="188">
        <v>11</v>
      </c>
      <c r="B26" s="189">
        <v>87</v>
      </c>
      <c r="C26" s="189">
        <v>68</v>
      </c>
      <c r="D26" s="190">
        <v>78</v>
      </c>
      <c r="E26" s="190">
        <v>6</v>
      </c>
      <c r="F26" s="189">
        <v>68</v>
      </c>
      <c r="G26" s="190">
        <v>0</v>
      </c>
      <c r="H26" s="190">
        <v>13</v>
      </c>
      <c r="I26" s="247">
        <v>0.02</v>
      </c>
      <c r="J26" s="190">
        <v>0</v>
      </c>
      <c r="K26" s="189">
        <v>0</v>
      </c>
      <c r="L26" s="189">
        <v>81</v>
      </c>
      <c r="M26" s="189">
        <v>40</v>
      </c>
      <c r="N26" s="189">
        <v>2989</v>
      </c>
      <c r="O26" s="189">
        <v>2974</v>
      </c>
      <c r="P26" s="189"/>
      <c r="Q26" s="189"/>
      <c r="R26" s="189"/>
      <c r="S26" s="189"/>
      <c r="T26" s="192"/>
      <c r="U26" s="192"/>
      <c r="V26" s="189">
        <v>10</v>
      </c>
      <c r="W26" s="189">
        <v>4</v>
      </c>
      <c r="X26" s="191">
        <v>80.2</v>
      </c>
      <c r="Y26" s="192"/>
      <c r="Z26" s="263" t="s">
        <v>351</v>
      </c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</row>
    <row r="27" spans="1:37" ht="17.25" customHeight="1">
      <c r="A27" s="188">
        <v>12</v>
      </c>
      <c r="B27" s="189">
        <v>89</v>
      </c>
      <c r="C27" s="189">
        <v>64</v>
      </c>
      <c r="D27" s="190">
        <v>77</v>
      </c>
      <c r="E27" s="190">
        <v>5</v>
      </c>
      <c r="F27" s="189">
        <v>64</v>
      </c>
      <c r="G27" s="190">
        <v>0</v>
      </c>
      <c r="H27" s="190">
        <v>12</v>
      </c>
      <c r="I27" s="247">
        <v>0.13</v>
      </c>
      <c r="J27" s="190">
        <v>0</v>
      </c>
      <c r="K27" s="189">
        <v>0</v>
      </c>
      <c r="L27" s="189">
        <v>70</v>
      </c>
      <c r="M27" s="189">
        <v>34</v>
      </c>
      <c r="N27" s="189">
        <v>2994</v>
      </c>
      <c r="O27" s="264">
        <v>2985</v>
      </c>
      <c r="P27" s="189"/>
      <c r="Q27" s="189"/>
      <c r="R27" s="189"/>
      <c r="S27" s="189"/>
      <c r="T27" s="191"/>
      <c r="U27" s="192"/>
      <c r="V27" s="189">
        <v>0</v>
      </c>
      <c r="W27" s="189">
        <v>10</v>
      </c>
      <c r="X27" s="191">
        <v>80.8</v>
      </c>
      <c r="Y27" s="192"/>
      <c r="Z27" s="263" t="s">
        <v>279</v>
      </c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</row>
    <row r="28" spans="1:37" ht="17.25" customHeight="1">
      <c r="A28" s="188">
        <v>13</v>
      </c>
      <c r="B28" s="189">
        <v>80</v>
      </c>
      <c r="C28" s="264">
        <v>60</v>
      </c>
      <c r="D28" s="190">
        <v>70</v>
      </c>
      <c r="E28" s="190">
        <v>-2</v>
      </c>
      <c r="F28" s="189">
        <v>65</v>
      </c>
      <c r="G28" s="190">
        <v>0</v>
      </c>
      <c r="H28" s="190">
        <v>5</v>
      </c>
      <c r="I28" s="190">
        <v>0</v>
      </c>
      <c r="J28" s="190">
        <v>0</v>
      </c>
      <c r="K28" s="189">
        <v>0</v>
      </c>
      <c r="L28" s="189">
        <v>78</v>
      </c>
      <c r="M28" s="189">
        <v>53</v>
      </c>
      <c r="N28" s="189">
        <v>3010</v>
      </c>
      <c r="O28" s="189">
        <v>2994</v>
      </c>
      <c r="P28" s="189"/>
      <c r="Q28" s="189"/>
      <c r="R28" s="189"/>
      <c r="S28" s="189"/>
      <c r="T28" s="189"/>
      <c r="U28" s="192"/>
      <c r="V28" s="189">
        <v>1</v>
      </c>
      <c r="W28" s="189">
        <v>0</v>
      </c>
      <c r="X28" s="191">
        <v>80.6</v>
      </c>
      <c r="Y28" s="428"/>
      <c r="Z28" s="263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</row>
    <row r="29" spans="1:37" ht="17.25" customHeight="1">
      <c r="A29" s="188">
        <v>14</v>
      </c>
      <c r="B29" s="189">
        <v>85</v>
      </c>
      <c r="C29" s="189">
        <v>59</v>
      </c>
      <c r="D29" s="190">
        <v>72</v>
      </c>
      <c r="E29" s="190">
        <v>-1</v>
      </c>
      <c r="F29" s="189">
        <v>75</v>
      </c>
      <c r="G29" s="190">
        <v>0</v>
      </c>
      <c r="H29" s="190">
        <v>7</v>
      </c>
      <c r="I29" s="190">
        <v>0</v>
      </c>
      <c r="J29" s="190">
        <v>0</v>
      </c>
      <c r="K29" s="189">
        <v>0</v>
      </c>
      <c r="L29" s="189">
        <v>71</v>
      </c>
      <c r="M29" s="189">
        <v>47</v>
      </c>
      <c r="N29" s="264">
        <v>3014</v>
      </c>
      <c r="O29" s="189">
        <v>3000</v>
      </c>
      <c r="P29" s="189"/>
      <c r="Q29" s="189"/>
      <c r="R29" s="189"/>
      <c r="S29" s="189"/>
      <c r="T29" s="191"/>
      <c r="U29" s="192"/>
      <c r="V29" s="189">
        <v>0</v>
      </c>
      <c r="W29" s="189">
        <v>9</v>
      </c>
      <c r="X29" s="191">
        <v>81</v>
      </c>
      <c r="Y29" s="192"/>
      <c r="Z29" s="477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</row>
    <row r="30" spans="1:37" ht="17.25" customHeight="1">
      <c r="A30" s="188">
        <v>15</v>
      </c>
      <c r="B30" s="189">
        <v>90</v>
      </c>
      <c r="C30" s="189">
        <v>67</v>
      </c>
      <c r="D30" s="190">
        <v>79</v>
      </c>
      <c r="E30" s="190">
        <v>6</v>
      </c>
      <c r="F30" s="189">
        <v>76</v>
      </c>
      <c r="G30" s="190">
        <v>0</v>
      </c>
      <c r="H30" s="190">
        <v>14</v>
      </c>
      <c r="I30" s="247">
        <v>0.04</v>
      </c>
      <c r="J30" s="190">
        <v>0</v>
      </c>
      <c r="K30" s="189">
        <v>0</v>
      </c>
      <c r="L30" s="189">
        <v>73</v>
      </c>
      <c r="M30" s="189">
        <v>47</v>
      </c>
      <c r="N30" s="189">
        <v>3002</v>
      </c>
      <c r="O30" s="189">
        <v>2998</v>
      </c>
      <c r="P30" s="189"/>
      <c r="Q30" s="189"/>
      <c r="R30" s="189"/>
      <c r="S30" s="189"/>
      <c r="T30" s="189"/>
      <c r="U30" s="189"/>
      <c r="V30" s="189">
        <v>10</v>
      </c>
      <c r="W30" s="189">
        <v>3</v>
      </c>
      <c r="X30" s="191">
        <v>81.1</v>
      </c>
      <c r="Y30" s="192"/>
      <c r="Z30" s="477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</row>
    <row r="31" spans="1:37" ht="17.25" customHeight="1">
      <c r="A31" s="188">
        <v>16</v>
      </c>
      <c r="B31" s="189">
        <v>87</v>
      </c>
      <c r="C31" s="189">
        <v>69</v>
      </c>
      <c r="D31" s="190">
        <v>78</v>
      </c>
      <c r="E31" s="190">
        <v>3</v>
      </c>
      <c r="F31" s="189">
        <v>76</v>
      </c>
      <c r="G31" s="190">
        <v>0</v>
      </c>
      <c r="H31" s="190">
        <v>13</v>
      </c>
      <c r="I31" s="190">
        <v>0</v>
      </c>
      <c r="J31" s="190">
        <v>0</v>
      </c>
      <c r="K31" s="189">
        <v>0</v>
      </c>
      <c r="L31" s="189">
        <v>75</v>
      </c>
      <c r="M31" s="189">
        <v>45</v>
      </c>
      <c r="N31" s="189">
        <v>3004</v>
      </c>
      <c r="O31" s="189">
        <v>2994</v>
      </c>
      <c r="P31" s="189"/>
      <c r="Q31" s="189"/>
      <c r="R31" s="189"/>
      <c r="S31" s="189"/>
      <c r="T31" s="191"/>
      <c r="U31" s="192"/>
      <c r="V31" s="189">
        <v>9</v>
      </c>
      <c r="W31" s="189">
        <v>10</v>
      </c>
      <c r="X31" s="191">
        <v>82</v>
      </c>
      <c r="Y31" s="192"/>
      <c r="Z31" s="477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</row>
    <row r="32" spans="1:37" ht="17.25" customHeight="1">
      <c r="A32" s="188">
        <v>17</v>
      </c>
      <c r="B32" s="189">
        <v>90</v>
      </c>
      <c r="C32" s="195">
        <v>69</v>
      </c>
      <c r="D32" s="190">
        <v>80</v>
      </c>
      <c r="E32" s="190">
        <v>5</v>
      </c>
      <c r="F32" s="195">
        <v>75</v>
      </c>
      <c r="G32" s="190">
        <v>0</v>
      </c>
      <c r="H32" s="190">
        <v>15</v>
      </c>
      <c r="I32" s="320">
        <v>0</v>
      </c>
      <c r="J32" s="203">
        <v>0</v>
      </c>
      <c r="K32" s="195">
        <v>0</v>
      </c>
      <c r="L32" s="189">
        <v>71</v>
      </c>
      <c r="M32" s="189">
        <v>41</v>
      </c>
      <c r="N32" s="195">
        <v>2996</v>
      </c>
      <c r="O32" s="195">
        <v>2988</v>
      </c>
      <c r="P32" s="195"/>
      <c r="Q32" s="195"/>
      <c r="R32" s="304"/>
      <c r="S32" s="304"/>
      <c r="T32" s="202"/>
      <c r="U32" s="196"/>
      <c r="V32" s="195">
        <v>3</v>
      </c>
      <c r="W32" s="195">
        <v>1</v>
      </c>
      <c r="X32" s="202">
        <v>84</v>
      </c>
      <c r="Y32" s="196"/>
      <c r="Z32" s="477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</row>
    <row r="33" spans="1:37" ht="17.25" customHeight="1">
      <c r="A33" s="188">
        <v>18</v>
      </c>
      <c r="B33" s="189">
        <v>98</v>
      </c>
      <c r="C33" s="195">
        <v>69</v>
      </c>
      <c r="D33" s="190">
        <v>84</v>
      </c>
      <c r="E33" s="190">
        <v>10</v>
      </c>
      <c r="F33" s="195">
        <v>80</v>
      </c>
      <c r="G33" s="190">
        <v>0</v>
      </c>
      <c r="H33" s="190">
        <v>19</v>
      </c>
      <c r="I33" s="203">
        <v>0</v>
      </c>
      <c r="J33" s="203">
        <v>0</v>
      </c>
      <c r="K33" s="195">
        <v>0</v>
      </c>
      <c r="L33" s="189">
        <v>72</v>
      </c>
      <c r="M33" s="189">
        <v>39</v>
      </c>
      <c r="N33" s="195">
        <v>2992</v>
      </c>
      <c r="O33" s="195">
        <v>2976</v>
      </c>
      <c r="P33" s="195"/>
      <c r="Q33" s="195"/>
      <c r="R33" s="195"/>
      <c r="S33" s="195"/>
      <c r="T33" s="202"/>
      <c r="U33" s="196"/>
      <c r="V33" s="195">
        <v>2</v>
      </c>
      <c r="W33" s="195">
        <v>0</v>
      </c>
      <c r="X33" s="202">
        <v>84.4</v>
      </c>
      <c r="Y33" s="196"/>
      <c r="Z33" s="477"/>
      <c r="AA33" s="45"/>
      <c r="AB33" s="45"/>
      <c r="AC33" s="45"/>
      <c r="AD33" s="44"/>
      <c r="AE33" s="44"/>
      <c r="AF33" s="44"/>
      <c r="AG33" s="44"/>
      <c r="AH33" s="44"/>
      <c r="AI33" s="44"/>
      <c r="AJ33" s="44"/>
      <c r="AK33" s="44"/>
    </row>
    <row r="34" spans="1:37" ht="17.25" customHeight="1">
      <c r="A34" s="188">
        <v>19</v>
      </c>
      <c r="B34" s="189">
        <v>92</v>
      </c>
      <c r="C34" s="195">
        <v>75</v>
      </c>
      <c r="D34" s="190">
        <v>84</v>
      </c>
      <c r="E34" s="190">
        <v>11</v>
      </c>
      <c r="F34" s="195">
        <v>76</v>
      </c>
      <c r="G34" s="190">
        <v>0</v>
      </c>
      <c r="H34" s="190">
        <v>19</v>
      </c>
      <c r="I34" s="203">
        <v>0</v>
      </c>
      <c r="J34" s="203">
        <v>0</v>
      </c>
      <c r="K34" s="195">
        <v>0</v>
      </c>
      <c r="L34" s="189">
        <v>64</v>
      </c>
      <c r="M34" s="189">
        <v>39</v>
      </c>
      <c r="N34" s="195">
        <v>2975</v>
      </c>
      <c r="O34" s="195">
        <v>2953</v>
      </c>
      <c r="P34" s="195"/>
      <c r="Q34" s="195"/>
      <c r="R34" s="195"/>
      <c r="S34" s="195"/>
      <c r="T34" s="202"/>
      <c r="U34" s="196"/>
      <c r="V34" s="195">
        <v>9</v>
      </c>
      <c r="W34" s="195">
        <v>0</v>
      </c>
      <c r="X34" s="202">
        <v>83.5</v>
      </c>
      <c r="Y34" s="196"/>
      <c r="Z34" s="263" t="s">
        <v>350</v>
      </c>
      <c r="AA34" s="51"/>
      <c r="AB34" s="51"/>
      <c r="AC34" s="44"/>
      <c r="AD34" s="44"/>
      <c r="AE34" s="44"/>
      <c r="AF34" s="44"/>
      <c r="AG34" s="44"/>
      <c r="AH34" s="44"/>
      <c r="AI34" s="44"/>
      <c r="AJ34" s="44"/>
      <c r="AK34" s="44"/>
    </row>
    <row r="35" spans="1:37" ht="17.25" customHeight="1">
      <c r="A35" s="188">
        <v>20</v>
      </c>
      <c r="B35" s="189">
        <v>90</v>
      </c>
      <c r="C35" s="204">
        <v>71</v>
      </c>
      <c r="D35" s="190">
        <v>81</v>
      </c>
      <c r="E35" s="190">
        <v>9</v>
      </c>
      <c r="F35" s="195">
        <v>77</v>
      </c>
      <c r="G35" s="190">
        <v>0</v>
      </c>
      <c r="H35" s="190">
        <v>16</v>
      </c>
      <c r="I35" s="203">
        <v>0</v>
      </c>
      <c r="J35" s="203">
        <v>0</v>
      </c>
      <c r="K35" s="195">
        <v>0</v>
      </c>
      <c r="L35" s="189">
        <v>62</v>
      </c>
      <c r="M35" s="189">
        <v>31</v>
      </c>
      <c r="N35" s="203">
        <v>2973</v>
      </c>
      <c r="O35" s="195">
        <v>2951</v>
      </c>
      <c r="P35" s="189"/>
      <c r="Q35" s="189"/>
      <c r="R35" s="195"/>
      <c r="S35" s="195"/>
      <c r="T35" s="202"/>
      <c r="U35" s="196"/>
      <c r="V35" s="195">
        <v>8</v>
      </c>
      <c r="W35" s="195">
        <v>1</v>
      </c>
      <c r="X35" s="202">
        <v>81.9</v>
      </c>
      <c r="Y35" s="196"/>
      <c r="Z35" s="263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</row>
    <row r="36" spans="1:37" ht="17.25" customHeight="1">
      <c r="A36" s="188">
        <v>21</v>
      </c>
      <c r="B36" s="189">
        <v>89</v>
      </c>
      <c r="C36" s="195">
        <v>71</v>
      </c>
      <c r="D36" s="190">
        <v>80</v>
      </c>
      <c r="E36" s="190">
        <v>7</v>
      </c>
      <c r="F36" s="195">
        <v>71</v>
      </c>
      <c r="G36" s="190">
        <v>0</v>
      </c>
      <c r="H36" s="190">
        <v>15</v>
      </c>
      <c r="I36" s="203">
        <v>0</v>
      </c>
      <c r="J36" s="203">
        <v>0</v>
      </c>
      <c r="K36" s="195">
        <v>0</v>
      </c>
      <c r="L36" s="189">
        <v>61</v>
      </c>
      <c r="M36" s="189">
        <v>30</v>
      </c>
      <c r="N36" s="195">
        <v>2985</v>
      </c>
      <c r="O36" s="195">
        <v>2973</v>
      </c>
      <c r="P36" s="195"/>
      <c r="Q36" s="195"/>
      <c r="R36" s="195"/>
      <c r="S36" s="195"/>
      <c r="T36" s="202"/>
      <c r="U36" s="196"/>
      <c r="V36" s="195">
        <v>5</v>
      </c>
      <c r="W36" s="195">
        <v>3</v>
      </c>
      <c r="X36" s="202">
        <v>83.1</v>
      </c>
      <c r="Y36" s="196"/>
      <c r="Z36" s="263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</row>
    <row r="37" spans="1:37" ht="17.25" customHeight="1">
      <c r="A37" s="188">
        <v>22</v>
      </c>
      <c r="B37" s="189">
        <v>96</v>
      </c>
      <c r="C37" s="195">
        <v>70</v>
      </c>
      <c r="D37" s="190">
        <v>83</v>
      </c>
      <c r="E37" s="190">
        <v>11</v>
      </c>
      <c r="F37" s="195">
        <v>74</v>
      </c>
      <c r="G37" s="190">
        <v>0</v>
      </c>
      <c r="H37" s="190">
        <v>18</v>
      </c>
      <c r="I37" s="203">
        <v>0</v>
      </c>
      <c r="J37" s="203">
        <v>0</v>
      </c>
      <c r="K37" s="195">
        <v>0</v>
      </c>
      <c r="L37" s="189">
        <v>60</v>
      </c>
      <c r="M37" s="189">
        <v>34</v>
      </c>
      <c r="N37" s="195">
        <v>2987</v>
      </c>
      <c r="O37" s="195">
        <v>2981</v>
      </c>
      <c r="P37" s="195"/>
      <c r="Q37" s="195"/>
      <c r="R37" s="195"/>
      <c r="S37" s="195"/>
      <c r="T37" s="202"/>
      <c r="U37" s="196"/>
      <c r="V37" s="195">
        <v>7</v>
      </c>
      <c r="W37" s="195">
        <v>1</v>
      </c>
      <c r="X37" s="202">
        <v>81</v>
      </c>
      <c r="Y37" s="196"/>
      <c r="Z37" s="263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</row>
    <row r="38" spans="1:37" ht="17.25" customHeight="1">
      <c r="A38" s="188">
        <v>23</v>
      </c>
      <c r="B38" s="189">
        <v>78</v>
      </c>
      <c r="C38" s="195">
        <v>67</v>
      </c>
      <c r="D38" s="190">
        <v>73</v>
      </c>
      <c r="E38" s="190">
        <v>1</v>
      </c>
      <c r="F38" s="195">
        <v>69</v>
      </c>
      <c r="G38" s="190">
        <v>0</v>
      </c>
      <c r="H38" s="190">
        <v>8</v>
      </c>
      <c r="I38" s="205">
        <v>0.55</v>
      </c>
      <c r="J38" s="203">
        <v>0</v>
      </c>
      <c r="K38" s="195">
        <v>0</v>
      </c>
      <c r="L38" s="189">
        <v>72</v>
      </c>
      <c r="M38" s="189">
        <v>58</v>
      </c>
      <c r="N38" s="195">
        <v>2987</v>
      </c>
      <c r="O38" s="195">
        <v>2977</v>
      </c>
      <c r="P38" s="189"/>
      <c r="Q38" s="195"/>
      <c r="R38" s="195"/>
      <c r="S38" s="195"/>
      <c r="T38" s="202"/>
      <c r="U38" s="196"/>
      <c r="V38" s="195">
        <v>4</v>
      </c>
      <c r="W38" s="195">
        <v>6</v>
      </c>
      <c r="X38" s="202">
        <v>77.4</v>
      </c>
      <c r="Y38" s="196"/>
      <c r="Z38" s="263" t="s">
        <v>447</v>
      </c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</row>
    <row r="39" spans="1:37" ht="17.25" customHeight="1">
      <c r="A39" s="188">
        <v>24</v>
      </c>
      <c r="B39" s="189">
        <v>82</v>
      </c>
      <c r="C39" s="206">
        <v>64</v>
      </c>
      <c r="D39" s="190">
        <v>73</v>
      </c>
      <c r="E39" s="190">
        <v>1</v>
      </c>
      <c r="F39" s="195">
        <v>65</v>
      </c>
      <c r="G39" s="190">
        <v>0</v>
      </c>
      <c r="H39" s="190">
        <v>8</v>
      </c>
      <c r="I39" s="203">
        <v>0</v>
      </c>
      <c r="J39" s="203">
        <v>0</v>
      </c>
      <c r="K39" s="195">
        <v>0</v>
      </c>
      <c r="L39" s="189">
        <v>69</v>
      </c>
      <c r="M39" s="189">
        <v>41</v>
      </c>
      <c r="N39" s="195">
        <v>3006</v>
      </c>
      <c r="O39" s="195">
        <v>2980</v>
      </c>
      <c r="P39" s="189"/>
      <c r="Q39" s="195"/>
      <c r="R39" s="195"/>
      <c r="S39" s="195"/>
      <c r="T39" s="202"/>
      <c r="U39" s="196"/>
      <c r="V39" s="195">
        <v>0</v>
      </c>
      <c r="W39" s="195">
        <v>0</v>
      </c>
      <c r="X39" s="202">
        <v>81</v>
      </c>
      <c r="Y39" s="196"/>
      <c r="Z39" s="477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</row>
    <row r="40" spans="1:37" ht="17.25" customHeight="1">
      <c r="A40" s="188">
        <v>25</v>
      </c>
      <c r="B40" s="189">
        <v>82</v>
      </c>
      <c r="C40" s="195">
        <v>56</v>
      </c>
      <c r="D40" s="190">
        <v>69</v>
      </c>
      <c r="E40" s="190">
        <v>-4</v>
      </c>
      <c r="F40" s="195">
        <v>67</v>
      </c>
      <c r="G40" s="190">
        <v>0</v>
      </c>
      <c r="H40" s="190">
        <v>4</v>
      </c>
      <c r="I40" s="203">
        <v>0</v>
      </c>
      <c r="J40" s="203">
        <v>0</v>
      </c>
      <c r="K40" s="195">
        <v>0</v>
      </c>
      <c r="L40" s="189">
        <v>71</v>
      </c>
      <c r="M40" s="189">
        <v>33</v>
      </c>
      <c r="N40" s="195">
        <v>3012</v>
      </c>
      <c r="O40" s="195">
        <v>3000</v>
      </c>
      <c r="P40" s="195"/>
      <c r="Q40" s="195"/>
      <c r="R40" s="195"/>
      <c r="S40" s="195"/>
      <c r="T40" s="202"/>
      <c r="U40" s="195"/>
      <c r="V40" s="195">
        <v>3</v>
      </c>
      <c r="W40" s="195">
        <v>8</v>
      </c>
      <c r="X40" s="202">
        <v>77.5</v>
      </c>
      <c r="Y40" s="196"/>
      <c r="Z40" s="477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</row>
    <row r="41" spans="1:37" ht="17.25" customHeight="1">
      <c r="A41" s="188">
        <v>26</v>
      </c>
      <c r="B41" s="189">
        <v>77</v>
      </c>
      <c r="C41" s="195">
        <v>63</v>
      </c>
      <c r="D41" s="190">
        <v>70</v>
      </c>
      <c r="E41" s="190">
        <v>-2</v>
      </c>
      <c r="F41" s="195">
        <v>68</v>
      </c>
      <c r="G41" s="190">
        <v>0</v>
      </c>
      <c r="H41" s="190">
        <v>5</v>
      </c>
      <c r="I41" s="205">
        <v>0.12</v>
      </c>
      <c r="J41" s="203">
        <v>0</v>
      </c>
      <c r="K41" s="195">
        <v>0</v>
      </c>
      <c r="L41" s="189">
        <v>70</v>
      </c>
      <c r="M41" s="189">
        <v>56</v>
      </c>
      <c r="N41" s="195">
        <v>2999</v>
      </c>
      <c r="O41" s="195">
        <v>2978</v>
      </c>
      <c r="P41" s="195"/>
      <c r="Q41" s="195"/>
      <c r="R41" s="195"/>
      <c r="S41" s="195"/>
      <c r="T41" s="195"/>
      <c r="U41" s="195"/>
      <c r="V41" s="195">
        <v>7</v>
      </c>
      <c r="W41" s="195">
        <v>10</v>
      </c>
      <c r="X41" s="202">
        <v>75.6</v>
      </c>
      <c r="Y41" s="196"/>
      <c r="Z41" s="263" t="s">
        <v>450</v>
      </c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</row>
    <row r="42" spans="1:37" ht="17.25" customHeight="1">
      <c r="A42" s="188">
        <v>27</v>
      </c>
      <c r="B42" s="189">
        <v>84</v>
      </c>
      <c r="C42" s="195">
        <v>61</v>
      </c>
      <c r="D42" s="190">
        <v>73</v>
      </c>
      <c r="E42" s="190">
        <v>2</v>
      </c>
      <c r="F42" s="195">
        <v>70</v>
      </c>
      <c r="G42" s="190">
        <v>0</v>
      </c>
      <c r="H42" s="190">
        <v>8</v>
      </c>
      <c r="I42" s="203">
        <v>0</v>
      </c>
      <c r="J42" s="203">
        <v>0</v>
      </c>
      <c r="K42" s="195">
        <v>0</v>
      </c>
      <c r="L42" s="189">
        <v>80</v>
      </c>
      <c r="M42" s="189">
        <v>37</v>
      </c>
      <c r="N42" s="195">
        <v>2989</v>
      </c>
      <c r="O42" s="195">
        <v>2981</v>
      </c>
      <c r="P42" s="195"/>
      <c r="Q42" s="195"/>
      <c r="R42" s="195"/>
      <c r="S42" s="195"/>
      <c r="T42" s="202"/>
      <c r="U42" s="196"/>
      <c r="V42" s="195">
        <v>0</v>
      </c>
      <c r="W42" s="195">
        <v>4</v>
      </c>
      <c r="X42" s="202">
        <v>76.8</v>
      </c>
      <c r="Y42" s="196"/>
      <c r="Z42" s="263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</row>
    <row r="43" spans="1:37" ht="17.25" customHeight="1">
      <c r="A43" s="188">
        <v>28</v>
      </c>
      <c r="B43" s="189">
        <v>80</v>
      </c>
      <c r="C43" s="195">
        <v>59</v>
      </c>
      <c r="D43" s="190">
        <v>70</v>
      </c>
      <c r="E43" s="190">
        <v>-2</v>
      </c>
      <c r="F43" s="195">
        <v>65</v>
      </c>
      <c r="G43" s="190">
        <v>0</v>
      </c>
      <c r="H43" s="190">
        <v>5</v>
      </c>
      <c r="I43" s="203">
        <v>0</v>
      </c>
      <c r="J43" s="203">
        <v>0</v>
      </c>
      <c r="K43" s="195">
        <v>0</v>
      </c>
      <c r="L43" s="189">
        <v>66</v>
      </c>
      <c r="M43" s="189">
        <v>40</v>
      </c>
      <c r="N43" s="195">
        <v>3001</v>
      </c>
      <c r="O43" s="195">
        <v>2988</v>
      </c>
      <c r="P43" s="195"/>
      <c r="Q43" s="195"/>
      <c r="R43" s="195"/>
      <c r="S43" s="195"/>
      <c r="T43" s="196"/>
      <c r="U43" s="195"/>
      <c r="V43" s="189">
        <v>0</v>
      </c>
      <c r="W43" s="195">
        <v>3</v>
      </c>
      <c r="X43" s="302">
        <v>77.9</v>
      </c>
      <c r="Y43" s="303"/>
      <c r="Z43" s="263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</row>
    <row r="44" spans="1:37" ht="17.25" customHeight="1">
      <c r="A44" s="188">
        <v>29</v>
      </c>
      <c r="B44" s="195">
        <v>83</v>
      </c>
      <c r="C44" s="195">
        <v>58</v>
      </c>
      <c r="D44" s="190">
        <v>71</v>
      </c>
      <c r="E44" s="190">
        <v>0</v>
      </c>
      <c r="F44" s="195">
        <v>65</v>
      </c>
      <c r="G44" s="190">
        <v>0</v>
      </c>
      <c r="H44" s="190">
        <v>6</v>
      </c>
      <c r="I44" s="242">
        <v>0</v>
      </c>
      <c r="J44" s="203">
        <v>0</v>
      </c>
      <c r="K44" s="195">
        <v>0</v>
      </c>
      <c r="L44" s="189">
        <v>72</v>
      </c>
      <c r="M44" s="189">
        <v>39</v>
      </c>
      <c r="N44" s="195">
        <v>3011</v>
      </c>
      <c r="O44" s="195">
        <v>3002</v>
      </c>
      <c r="P44" s="195"/>
      <c r="Q44" s="195"/>
      <c r="R44" s="195"/>
      <c r="S44" s="195"/>
      <c r="T44" s="195"/>
      <c r="U44" s="203"/>
      <c r="V44" s="195">
        <v>0</v>
      </c>
      <c r="W44" s="195">
        <v>0</v>
      </c>
      <c r="X44" s="202">
        <v>74.8</v>
      </c>
      <c r="Y44" s="196"/>
      <c r="Z44" s="263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</row>
    <row r="45" spans="1:37" ht="17.25" customHeight="1">
      <c r="A45" s="188">
        <v>30</v>
      </c>
      <c r="B45" s="189">
        <v>90</v>
      </c>
      <c r="C45" s="195">
        <v>59</v>
      </c>
      <c r="D45" s="190">
        <v>75</v>
      </c>
      <c r="E45" s="190">
        <v>2</v>
      </c>
      <c r="F45" s="195">
        <v>74</v>
      </c>
      <c r="G45" s="190">
        <v>0</v>
      </c>
      <c r="H45" s="190">
        <v>10</v>
      </c>
      <c r="I45" s="203">
        <v>0</v>
      </c>
      <c r="J45" s="203">
        <v>0</v>
      </c>
      <c r="K45" s="195">
        <v>0</v>
      </c>
      <c r="L45" s="189">
        <v>68</v>
      </c>
      <c r="M45" s="189">
        <v>37</v>
      </c>
      <c r="N45" s="195">
        <v>3015</v>
      </c>
      <c r="O45" s="195">
        <v>3001</v>
      </c>
      <c r="P45" s="195"/>
      <c r="Q45" s="195"/>
      <c r="R45" s="195"/>
      <c r="S45" s="195"/>
      <c r="T45" s="195"/>
      <c r="U45" s="203"/>
      <c r="V45" s="195">
        <v>0</v>
      </c>
      <c r="W45" s="195">
        <v>0</v>
      </c>
      <c r="X45" s="202">
        <v>79.2</v>
      </c>
      <c r="Y45" s="196"/>
      <c r="Z45" s="263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</row>
    <row r="46" spans="1:37" ht="17.25" customHeight="1" thickBot="1">
      <c r="A46" s="188">
        <v>31</v>
      </c>
      <c r="B46" s="404">
        <v>85</v>
      </c>
      <c r="C46" s="189">
        <v>66</v>
      </c>
      <c r="D46" s="190">
        <v>76</v>
      </c>
      <c r="E46" s="190">
        <v>3</v>
      </c>
      <c r="F46" s="189">
        <v>72</v>
      </c>
      <c r="G46" s="190">
        <v>0</v>
      </c>
      <c r="H46" s="190">
        <v>11</v>
      </c>
      <c r="I46" s="247">
        <v>0.24</v>
      </c>
      <c r="J46" s="190">
        <v>0</v>
      </c>
      <c r="K46" s="189">
        <v>0</v>
      </c>
      <c r="L46" s="189">
        <v>70</v>
      </c>
      <c r="M46" s="189">
        <v>52</v>
      </c>
      <c r="N46" s="189">
        <v>3003</v>
      </c>
      <c r="O46" s="189">
        <v>2973</v>
      </c>
      <c r="P46" s="189"/>
      <c r="Q46" s="189"/>
      <c r="R46" s="189"/>
      <c r="S46" s="189"/>
      <c r="T46" s="191"/>
      <c r="U46" s="190"/>
      <c r="V46" s="189">
        <v>0</v>
      </c>
      <c r="W46" s="190">
        <v>9</v>
      </c>
      <c r="X46" s="191">
        <v>78.6</v>
      </c>
      <c r="Y46" s="192"/>
      <c r="Z46" s="267" t="s">
        <v>451</v>
      </c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</row>
    <row r="47" spans="1:37" ht="17.25" customHeight="1">
      <c r="A47" s="213"/>
      <c r="B47" s="268">
        <f>SUM(B16:B46)</f>
        <v>2650</v>
      </c>
      <c r="C47" s="306">
        <f>SUM(C16:C46)</f>
        <v>2025</v>
      </c>
      <c r="D47" s="307"/>
      <c r="E47" s="269"/>
      <c r="F47" s="268"/>
      <c r="G47" s="277">
        <f>SUM(G16:G46)</f>
        <v>0</v>
      </c>
      <c r="H47" s="277">
        <f>SUM(H16:H46)</f>
        <v>332</v>
      </c>
      <c r="I47" s="273">
        <f>SUM(I16:I46)</f>
        <v>1.6600000000000004</v>
      </c>
      <c r="J47" s="268">
        <v>0</v>
      </c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74"/>
      <c r="V47" s="268">
        <f>SUM(V16:V46)</f>
        <v>138</v>
      </c>
      <c r="W47" s="268">
        <f>SUM(W16:W46)</f>
        <v>129</v>
      </c>
      <c r="X47" s="274"/>
      <c r="Y47" s="213"/>
      <c r="Z47" s="478" t="s">
        <v>11</v>
      </c>
      <c r="AA47" s="52"/>
      <c r="AB47" s="44"/>
      <c r="AC47" s="44"/>
      <c r="AD47" s="44"/>
      <c r="AE47" s="44"/>
      <c r="AF47" s="44"/>
      <c r="AG47" s="44"/>
      <c r="AH47" s="44"/>
      <c r="AI47" s="44"/>
      <c r="AJ47" s="44"/>
      <c r="AK47" s="44"/>
    </row>
    <row r="48" spans="1:37" ht="17.25" customHeight="1">
      <c r="A48" s="224"/>
      <c r="B48" s="274">
        <f>AVERAGE(B16:B46)</f>
        <v>85.48387096774194</v>
      </c>
      <c r="C48" s="274">
        <f>AVERAGE(C16:C46)</f>
        <v>65.3225806451613</v>
      </c>
      <c r="D48" s="274">
        <f>AVERAGE(D16:D47)</f>
        <v>75.70967741935483</v>
      </c>
      <c r="E48" s="274">
        <f>AVERAGE(E16:E47)</f>
        <v>3.2903225806451615</v>
      </c>
      <c r="F48" s="274">
        <f>AVERAGE(F16:F46)</f>
        <v>71.45161290322581</v>
      </c>
      <c r="G48" s="213"/>
      <c r="H48" s="213"/>
      <c r="I48" s="213"/>
      <c r="J48" s="213"/>
      <c r="K48" s="213"/>
      <c r="L48" s="274">
        <f aca="true" t="shared" si="0" ref="L48:Q48">AVERAGE(L16:L46)</f>
        <v>71.09677419354838</v>
      </c>
      <c r="M48" s="274">
        <f t="shared" si="0"/>
        <v>44.83870967741935</v>
      </c>
      <c r="N48" s="277">
        <f t="shared" si="0"/>
        <v>3000.451612903226</v>
      </c>
      <c r="O48" s="277">
        <v>2986</v>
      </c>
      <c r="P48" s="274"/>
      <c r="Q48" s="274" t="e">
        <f t="shared" si="0"/>
        <v>#DIV/0!</v>
      </c>
      <c r="R48" s="278"/>
      <c r="S48" s="213"/>
      <c r="T48" s="274" t="e">
        <f>AVERAGE(T16:T46)</f>
        <v>#DIV/0!</v>
      </c>
      <c r="U48" s="274"/>
      <c r="V48" s="274">
        <f>AVERAGE(V16:V46)</f>
        <v>4.451612903225806</v>
      </c>
      <c r="W48" s="274">
        <v>4.2</v>
      </c>
      <c r="X48" s="274">
        <f>AVERAGE(X16:X46)</f>
        <v>79.27741935483873</v>
      </c>
      <c r="Y48" s="274" t="e">
        <f>AVERAGE(Y16:Y46)</f>
        <v>#DIV/0!</v>
      </c>
      <c r="Z48" s="279" t="s">
        <v>60</v>
      </c>
      <c r="AA48" s="52"/>
      <c r="AB48" s="44"/>
      <c r="AC48" s="44"/>
      <c r="AD48" s="44"/>
      <c r="AE48" s="44"/>
      <c r="AF48" s="44"/>
      <c r="AG48" s="44"/>
      <c r="AH48" s="44"/>
      <c r="AI48" s="44"/>
      <c r="AJ48" s="44"/>
      <c r="AK48" s="44"/>
    </row>
    <row r="49" spans="2:37" ht="12.75" customHeight="1">
      <c r="B49" s="18" t="s">
        <v>61</v>
      </c>
      <c r="C49" s="16"/>
      <c r="D49" s="16"/>
      <c r="E49" s="16"/>
      <c r="F49" s="16"/>
      <c r="G49" s="16"/>
      <c r="H49" s="16"/>
      <c r="I49" s="246"/>
      <c r="K49" s="18" t="s">
        <v>64</v>
      </c>
      <c r="L49" s="18"/>
      <c r="M49" s="18"/>
      <c r="N49" s="18"/>
      <c r="O49" s="18"/>
      <c r="P49" s="18"/>
      <c r="Q49" s="18"/>
      <c r="T49" s="18" t="s">
        <v>68</v>
      </c>
      <c r="U49" s="16"/>
      <c r="V49" s="16"/>
      <c r="W49" s="16"/>
      <c r="X49" s="16"/>
      <c r="Y49" s="16"/>
      <c r="Z49" s="47"/>
      <c r="AB49" s="44"/>
      <c r="AC49" s="44"/>
      <c r="AD49" s="44"/>
      <c r="AE49" s="44"/>
      <c r="AF49" s="44"/>
      <c r="AG49" s="44"/>
      <c r="AH49" s="44"/>
      <c r="AI49" s="44"/>
      <c r="AJ49" s="44"/>
      <c r="AK49" s="44"/>
    </row>
    <row r="50" spans="2:37" ht="12.75" customHeight="1">
      <c r="B50" s="28" t="s">
        <v>452</v>
      </c>
      <c r="C50" s="28"/>
      <c r="D50" s="28"/>
      <c r="E50" s="251">
        <v>75.4</v>
      </c>
      <c r="F50" s="71"/>
      <c r="G50" s="43"/>
      <c r="H50" s="28"/>
      <c r="I50" s="1"/>
      <c r="K50" s="28" t="s">
        <v>92</v>
      </c>
      <c r="L50" s="28"/>
      <c r="M50" s="28"/>
      <c r="N50" s="197">
        <v>0</v>
      </c>
      <c r="O50" s="75"/>
      <c r="P50" s="28"/>
      <c r="Q50" s="28"/>
      <c r="T50" s="28" t="s">
        <v>93</v>
      </c>
      <c r="U50" s="24"/>
      <c r="V50" s="24"/>
      <c r="W50" s="24"/>
      <c r="X50" s="245">
        <f>I47</f>
        <v>1.6600000000000004</v>
      </c>
      <c r="Z50" s="39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2:37" ht="12.75" customHeight="1">
      <c r="B51" s="28" t="s">
        <v>195</v>
      </c>
      <c r="C51" s="28"/>
      <c r="D51" s="28"/>
      <c r="E51" s="197">
        <v>3.1</v>
      </c>
      <c r="F51" s="284"/>
      <c r="G51" s="71"/>
      <c r="H51" s="34"/>
      <c r="I51" s="36"/>
      <c r="K51" s="28" t="s">
        <v>125</v>
      </c>
      <c r="L51" s="28"/>
      <c r="M51" s="28"/>
      <c r="N51" s="197">
        <v>-9</v>
      </c>
      <c r="O51" s="284"/>
      <c r="P51" s="70"/>
      <c r="Q51" s="32"/>
      <c r="T51" s="28" t="s">
        <v>253</v>
      </c>
      <c r="U51" s="24"/>
      <c r="V51" s="24"/>
      <c r="W51" s="24"/>
      <c r="X51" s="197">
        <v>-2.48</v>
      </c>
      <c r="Y51" s="70"/>
      <c r="Z51" s="30"/>
      <c r="AC51" s="44"/>
      <c r="AD51" s="44"/>
      <c r="AE51" s="44"/>
      <c r="AF51" s="44"/>
      <c r="AG51" s="44"/>
      <c r="AH51" s="44"/>
      <c r="AI51" s="44"/>
      <c r="AJ51" s="44"/>
      <c r="AK51" s="44"/>
    </row>
    <row r="52" spans="2:37" ht="12.75" customHeight="1">
      <c r="B52" s="28" t="s">
        <v>129</v>
      </c>
      <c r="C52" s="28"/>
      <c r="D52" s="28"/>
      <c r="E52" s="197">
        <v>3.3</v>
      </c>
      <c r="F52" s="70"/>
      <c r="G52" s="26"/>
      <c r="H52" s="28"/>
      <c r="I52" s="1"/>
      <c r="K52" s="28" t="s">
        <v>444</v>
      </c>
      <c r="L52" s="28"/>
      <c r="M52" s="28"/>
      <c r="N52" s="28"/>
      <c r="O52" s="197">
        <v>0</v>
      </c>
      <c r="P52" s="26"/>
      <c r="Q52" s="70"/>
      <c r="R52" s="30"/>
      <c r="T52" s="28" t="s">
        <v>105</v>
      </c>
      <c r="U52" s="24"/>
      <c r="V52" s="24"/>
      <c r="W52" s="371"/>
      <c r="X52" s="245">
        <v>15.78</v>
      </c>
      <c r="Y52" s="74"/>
      <c r="Z52" s="30" t="s">
        <v>121</v>
      </c>
      <c r="AC52" s="44"/>
      <c r="AD52" s="44"/>
      <c r="AE52" s="44"/>
      <c r="AF52" s="44"/>
      <c r="AG52" s="44"/>
      <c r="AH52" s="44"/>
      <c r="AI52" s="44"/>
      <c r="AJ52" s="44"/>
      <c r="AK52" s="44"/>
    </row>
    <row r="53" spans="2:37" ht="12.75" customHeight="1">
      <c r="B53" s="28" t="s">
        <v>266</v>
      </c>
      <c r="C53" s="28"/>
      <c r="D53" s="28"/>
      <c r="E53" s="249">
        <v>51.3</v>
      </c>
      <c r="F53" s="372"/>
      <c r="G53" s="71"/>
      <c r="H53" s="34"/>
      <c r="I53" s="28"/>
      <c r="K53" s="28" t="s">
        <v>125</v>
      </c>
      <c r="L53" s="28"/>
      <c r="M53" s="28"/>
      <c r="N53" s="197">
        <v>-9</v>
      </c>
      <c r="O53" s="284"/>
      <c r="P53" s="70"/>
      <c r="Q53" s="30"/>
      <c r="T53" s="28" t="s">
        <v>253</v>
      </c>
      <c r="U53" s="24"/>
      <c r="V53" s="24"/>
      <c r="W53" s="24"/>
      <c r="X53" s="245">
        <v>-4.03</v>
      </c>
      <c r="Y53" s="357"/>
      <c r="Z53" s="30"/>
      <c r="AC53" s="44"/>
      <c r="AD53" s="44"/>
      <c r="AE53" s="44"/>
      <c r="AF53" s="44"/>
      <c r="AG53" s="44"/>
      <c r="AH53" s="44"/>
      <c r="AI53" s="44"/>
      <c r="AJ53" s="44"/>
      <c r="AK53" s="44"/>
    </row>
    <row r="54" spans="2:37" ht="12.75" customHeight="1">
      <c r="B54" s="28" t="s">
        <v>195</v>
      </c>
      <c r="C54" s="28"/>
      <c r="D54" s="28"/>
      <c r="E54" s="246" t="s">
        <v>427</v>
      </c>
      <c r="F54" s="284"/>
      <c r="G54" s="71"/>
      <c r="H54" s="28"/>
      <c r="I54" s="36"/>
      <c r="O54" s="246"/>
      <c r="T54" s="28" t="s">
        <v>230</v>
      </c>
      <c r="U54" s="24"/>
      <c r="V54" s="24"/>
      <c r="W54" s="24"/>
      <c r="X54" s="197">
        <v>0.55</v>
      </c>
      <c r="Y54" s="28" t="s">
        <v>454</v>
      </c>
      <c r="AC54" s="44"/>
      <c r="AD54" s="44"/>
      <c r="AE54" s="44"/>
      <c r="AF54" s="44"/>
      <c r="AG54" s="44"/>
      <c r="AH54" s="44"/>
      <c r="AI54" s="44"/>
      <c r="AJ54" s="44"/>
      <c r="AK54" s="44"/>
    </row>
    <row r="55" spans="2:37" ht="12.75" customHeight="1">
      <c r="B55" s="28" t="s">
        <v>78</v>
      </c>
      <c r="C55" s="28"/>
      <c r="D55" s="197">
        <f>MAX(B16:B46)</f>
        <v>98</v>
      </c>
      <c r="E55" s="26" t="s">
        <v>85</v>
      </c>
      <c r="F55" s="284" t="s">
        <v>329</v>
      </c>
      <c r="G55" s="28"/>
      <c r="H55" s="28"/>
      <c r="I55" s="1"/>
      <c r="K55" s="18" t="s">
        <v>65</v>
      </c>
      <c r="L55" s="18"/>
      <c r="M55" s="18"/>
      <c r="N55" s="18"/>
      <c r="O55" s="18"/>
      <c r="T55" s="28" t="s">
        <v>134</v>
      </c>
      <c r="U55" s="24"/>
      <c r="V55" s="24"/>
      <c r="W55" s="24"/>
      <c r="X55" s="242">
        <v>0</v>
      </c>
      <c r="AC55" s="44"/>
      <c r="AD55" s="44"/>
      <c r="AE55" s="44"/>
      <c r="AF55" s="44"/>
      <c r="AG55" s="44"/>
      <c r="AH55" s="44"/>
      <c r="AI55" s="44"/>
      <c r="AJ55" s="44"/>
      <c r="AK55" s="44"/>
    </row>
    <row r="56" spans="2:37" ht="12.75" customHeight="1">
      <c r="B56" s="28" t="s">
        <v>79</v>
      </c>
      <c r="C56" s="28"/>
      <c r="D56" s="197">
        <f>MIN(C16:C46)</f>
        <v>56</v>
      </c>
      <c r="E56" s="26" t="s">
        <v>85</v>
      </c>
      <c r="F56" s="284" t="s">
        <v>318</v>
      </c>
      <c r="G56" s="24"/>
      <c r="H56" s="24"/>
      <c r="I56" s="1"/>
      <c r="K56" s="28" t="s">
        <v>92</v>
      </c>
      <c r="L56" s="24"/>
      <c r="M56" s="24"/>
      <c r="N56" s="197">
        <v>332</v>
      </c>
      <c r="O56" s="70"/>
      <c r="P56" s="24"/>
      <c r="T56" s="28" t="s">
        <v>135</v>
      </c>
      <c r="U56" s="24"/>
      <c r="V56" s="24"/>
      <c r="W56" s="24"/>
      <c r="X56" s="197">
        <v>0</v>
      </c>
      <c r="AC56" s="44"/>
      <c r="AD56" s="44"/>
      <c r="AE56" s="44"/>
      <c r="AF56" s="44"/>
      <c r="AG56" s="44"/>
      <c r="AH56" s="44"/>
      <c r="AI56" s="44"/>
      <c r="AJ56" s="44"/>
      <c r="AK56" s="44"/>
    </row>
    <row r="57" spans="2:37" ht="12.75" customHeight="1">
      <c r="B57" s="16"/>
      <c r="C57" s="16" t="s">
        <v>63</v>
      </c>
      <c r="D57" s="16"/>
      <c r="E57" s="16"/>
      <c r="F57" s="16"/>
      <c r="G57" s="16"/>
      <c r="H57" s="16"/>
      <c r="I57" s="1"/>
      <c r="K57" s="28" t="s">
        <v>128</v>
      </c>
      <c r="L57" s="24"/>
      <c r="M57" s="24"/>
      <c r="N57" s="197">
        <v>88</v>
      </c>
      <c r="O57" s="284"/>
      <c r="P57" s="70"/>
      <c r="T57" s="28" t="s">
        <v>136</v>
      </c>
      <c r="U57" s="24"/>
      <c r="V57" s="24"/>
      <c r="W57" s="24"/>
      <c r="X57" s="197">
        <v>0</v>
      </c>
      <c r="AC57" s="44"/>
      <c r="AD57" s="44"/>
      <c r="AE57" s="44"/>
      <c r="AF57" s="44"/>
      <c r="AG57" s="44"/>
      <c r="AH57" s="44"/>
      <c r="AI57" s="44"/>
      <c r="AJ57" s="44"/>
      <c r="AK57" s="44"/>
    </row>
    <row r="58" spans="2:37" ht="12.75" customHeight="1">
      <c r="B58" s="28" t="s">
        <v>140</v>
      </c>
      <c r="C58" s="28"/>
      <c r="D58" s="197">
        <f>COUNTIF(B16:B46,"&gt;=90")</f>
        <v>8</v>
      </c>
      <c r="G58" s="24"/>
      <c r="H58" s="16"/>
      <c r="I58" s="1"/>
      <c r="K58" s="28" t="s">
        <v>165</v>
      </c>
      <c r="L58" s="24"/>
      <c r="M58" s="24"/>
      <c r="N58" s="24"/>
      <c r="O58" s="197">
        <v>390</v>
      </c>
      <c r="P58" s="58"/>
      <c r="Q58" s="26"/>
      <c r="R58" s="30"/>
      <c r="T58" s="28" t="s">
        <v>135</v>
      </c>
      <c r="U58" s="24"/>
      <c r="V58" s="24"/>
      <c r="W58" s="24"/>
      <c r="X58" s="197">
        <v>0</v>
      </c>
      <c r="AC58" s="44"/>
      <c r="AD58" s="44"/>
      <c r="AE58" s="44"/>
      <c r="AF58" s="44"/>
      <c r="AG58" s="44"/>
      <c r="AH58" s="44"/>
      <c r="AI58" s="44"/>
      <c r="AJ58" s="44"/>
      <c r="AK58" s="44"/>
    </row>
    <row r="59" spans="2:37" ht="12.75" customHeight="1">
      <c r="B59" s="28" t="s">
        <v>375</v>
      </c>
      <c r="C59" s="28"/>
      <c r="D59" s="197">
        <f>COUNTIF(B16:B46,"&lt;=32")</f>
        <v>0</v>
      </c>
      <c r="G59" s="24"/>
      <c r="H59" s="16"/>
      <c r="I59" s="1"/>
      <c r="K59" s="28" t="s">
        <v>128</v>
      </c>
      <c r="L59" s="24"/>
      <c r="M59" s="24"/>
      <c r="N59" s="197">
        <v>-29</v>
      </c>
      <c r="O59" s="284"/>
      <c r="P59" s="75"/>
      <c r="T59" s="28" t="s">
        <v>94</v>
      </c>
      <c r="U59" s="24"/>
      <c r="V59" s="24"/>
      <c r="W59" s="24"/>
      <c r="X59" s="197">
        <v>0</v>
      </c>
      <c r="AC59" s="44"/>
      <c r="AD59" s="44"/>
      <c r="AE59" s="44"/>
      <c r="AF59" s="44"/>
      <c r="AG59" s="44"/>
      <c r="AH59" s="44"/>
      <c r="AI59" s="44"/>
      <c r="AJ59" s="44"/>
      <c r="AK59" s="44"/>
    </row>
    <row r="60" spans="2:37" ht="12.75" customHeight="1">
      <c r="B60" s="28" t="s">
        <v>154</v>
      </c>
      <c r="C60" s="28"/>
      <c r="D60" s="197">
        <f>COUNTIF(C16:C46,"&lt;=32")</f>
        <v>0</v>
      </c>
      <c r="G60" s="24"/>
      <c r="H60" s="16"/>
      <c r="I60" s="1"/>
      <c r="T60" s="28" t="s">
        <v>137</v>
      </c>
      <c r="U60" s="24"/>
      <c r="V60" s="24"/>
      <c r="W60" s="24"/>
      <c r="X60" s="197">
        <v>0</v>
      </c>
      <c r="AC60" s="44"/>
      <c r="AD60" s="44"/>
      <c r="AE60" s="44"/>
      <c r="AF60" s="44"/>
      <c r="AG60" s="44"/>
      <c r="AH60" s="44"/>
      <c r="AI60" s="44"/>
      <c r="AJ60" s="44"/>
      <c r="AK60" s="44"/>
    </row>
    <row r="61" spans="2:37" ht="12.75" customHeight="1">
      <c r="B61" s="28" t="s">
        <v>155</v>
      </c>
      <c r="C61" s="28"/>
      <c r="D61" s="197">
        <f>COUNTIF(C16:C46,"&lt;=0")</f>
        <v>0</v>
      </c>
      <c r="G61" s="24"/>
      <c r="H61" s="16"/>
      <c r="I61" s="1"/>
      <c r="K61" s="18" t="s">
        <v>66</v>
      </c>
      <c r="L61" s="17"/>
      <c r="M61" s="17"/>
      <c r="N61" s="17"/>
      <c r="O61" s="17"/>
      <c r="T61" s="16" t="s">
        <v>95</v>
      </c>
      <c r="X61" s="197" t="s">
        <v>76</v>
      </c>
      <c r="AC61" s="44"/>
      <c r="AD61" s="44"/>
      <c r="AE61" s="44"/>
      <c r="AF61" s="44"/>
      <c r="AG61" s="44"/>
      <c r="AH61" s="44"/>
      <c r="AI61" s="44"/>
      <c r="AJ61" s="44"/>
      <c r="AK61" s="44"/>
    </row>
    <row r="62" spans="6:37" ht="12.75" customHeight="1">
      <c r="F62" s="1"/>
      <c r="K62" s="28" t="s">
        <v>133</v>
      </c>
      <c r="L62" s="24"/>
      <c r="M62" s="24"/>
      <c r="N62" s="253">
        <v>29.93</v>
      </c>
      <c r="O62" s="74"/>
      <c r="P62" s="543"/>
      <c r="Q62" s="543"/>
      <c r="V62" s="16" t="s">
        <v>327</v>
      </c>
      <c r="W62" s="16"/>
      <c r="X62" s="197" t="s">
        <v>76</v>
      </c>
      <c r="AC62" s="44"/>
      <c r="AD62" s="44"/>
      <c r="AE62" s="44"/>
      <c r="AF62" s="44"/>
      <c r="AG62" s="44"/>
      <c r="AH62" s="44"/>
      <c r="AI62" s="44"/>
      <c r="AJ62" s="44"/>
      <c r="AK62" s="44"/>
    </row>
    <row r="63" spans="2:37" ht="12.75" customHeight="1">
      <c r="B63" s="18" t="s">
        <v>74</v>
      </c>
      <c r="C63" s="17"/>
      <c r="D63" s="17"/>
      <c r="E63" s="17"/>
      <c r="K63" s="28" t="s">
        <v>138</v>
      </c>
      <c r="L63" s="24"/>
      <c r="M63" s="24"/>
      <c r="N63" s="245">
        <v>-0.04</v>
      </c>
      <c r="O63" s="284"/>
      <c r="P63" s="27"/>
      <c r="Q63" s="23"/>
      <c r="V63" s="16" t="s">
        <v>175</v>
      </c>
      <c r="W63" s="16"/>
      <c r="X63" s="197" t="s">
        <v>76</v>
      </c>
      <c r="AC63" s="44"/>
      <c r="AD63" s="44"/>
      <c r="AE63" s="44"/>
      <c r="AF63" s="44"/>
      <c r="AG63" s="44"/>
      <c r="AH63" s="44"/>
      <c r="AI63" s="44"/>
      <c r="AJ63" s="44"/>
      <c r="AK63" s="44"/>
    </row>
    <row r="64" spans="2:37" ht="12.75" customHeight="1">
      <c r="B64" s="28" t="s">
        <v>127</v>
      </c>
      <c r="C64" s="24"/>
      <c r="D64" s="24"/>
      <c r="E64" s="284"/>
      <c r="F64" s="71"/>
      <c r="G64" s="27"/>
      <c r="H64" s="24"/>
      <c r="K64" s="28" t="s">
        <v>78</v>
      </c>
      <c r="L64" s="24"/>
      <c r="M64" s="260">
        <f>MAX(N16:N46)/100</f>
        <v>30.24</v>
      </c>
      <c r="N64" s="28" t="s">
        <v>85</v>
      </c>
      <c r="O64" s="197" t="s">
        <v>453</v>
      </c>
      <c r="P64" s="23"/>
      <c r="Q64" s="23"/>
      <c r="AC64" s="44"/>
      <c r="AD64" s="44"/>
      <c r="AE64" s="44"/>
      <c r="AF64" s="44"/>
      <c r="AG64" s="44"/>
      <c r="AH64" s="44"/>
      <c r="AI64" s="44"/>
      <c r="AJ64" s="44"/>
      <c r="AK64" s="44"/>
    </row>
    <row r="65" spans="2:37" ht="12.75" customHeight="1">
      <c r="B65" s="28" t="s">
        <v>252</v>
      </c>
      <c r="C65" s="24"/>
      <c r="D65" s="24"/>
      <c r="E65" s="284"/>
      <c r="F65" s="24"/>
      <c r="G65" s="58"/>
      <c r="H65" s="24"/>
      <c r="I65" s="24"/>
      <c r="K65" s="28" t="s">
        <v>79</v>
      </c>
      <c r="L65" s="24"/>
      <c r="M65" s="260">
        <f>MIN(O16:O46)/100</f>
        <v>29.51</v>
      </c>
      <c r="N65" s="28" t="s">
        <v>85</v>
      </c>
      <c r="O65" s="197" t="s">
        <v>283</v>
      </c>
      <c r="P65" s="23"/>
      <c r="Q65" s="24"/>
      <c r="T65" s="18" t="s">
        <v>102</v>
      </c>
      <c r="U65" s="18"/>
      <c r="V65" s="18"/>
      <c r="W65" s="18"/>
      <c r="X65" s="18"/>
      <c r="Y65" s="40"/>
      <c r="Z65" s="40"/>
      <c r="AC65" s="44"/>
      <c r="AD65" s="44"/>
      <c r="AE65" s="44"/>
      <c r="AF65" s="44"/>
      <c r="AG65" s="44"/>
      <c r="AH65" s="44"/>
      <c r="AI65" s="44"/>
      <c r="AJ65" s="44"/>
      <c r="AK65" s="44"/>
    </row>
    <row r="66" spans="2:37" ht="12.75" customHeight="1">
      <c r="B66" s="28" t="s">
        <v>131</v>
      </c>
      <c r="C66" s="24"/>
      <c r="D66" s="284"/>
      <c r="E66" s="75"/>
      <c r="F66" s="28" t="s">
        <v>251</v>
      </c>
      <c r="G66" s="246"/>
      <c r="H66" s="58"/>
      <c r="T66" s="28" t="s">
        <v>156</v>
      </c>
      <c r="U66" s="28"/>
      <c r="V66" s="28"/>
      <c r="W66" s="284"/>
      <c r="Y66" s="26"/>
      <c r="AC66" s="44"/>
      <c r="AD66" s="44"/>
      <c r="AE66" s="44"/>
      <c r="AF66" s="44"/>
      <c r="AG66" s="44"/>
      <c r="AH66" s="44"/>
      <c r="AI66" s="44"/>
      <c r="AJ66" s="44"/>
      <c r="AK66" s="44"/>
    </row>
    <row r="67" spans="2:37" ht="12.75" customHeight="1">
      <c r="B67" s="28" t="s">
        <v>164</v>
      </c>
      <c r="C67" s="24"/>
      <c r="D67" s="284"/>
      <c r="E67" s="70"/>
      <c r="F67" s="30"/>
      <c r="G67" s="24"/>
      <c r="H67" s="24"/>
      <c r="T67" s="28" t="s">
        <v>104</v>
      </c>
      <c r="U67" s="24"/>
      <c r="V67" s="246"/>
      <c r="W67" s="70"/>
      <c r="X67" s="26" t="s">
        <v>67</v>
      </c>
      <c r="Y67" s="284"/>
      <c r="AC67" s="44"/>
      <c r="AD67" s="44"/>
      <c r="AE67" s="44"/>
      <c r="AF67" s="44"/>
      <c r="AG67" s="44"/>
      <c r="AH67" s="44"/>
      <c r="AI67" s="44"/>
      <c r="AJ67" s="44"/>
      <c r="AK67" s="44"/>
    </row>
    <row r="68" spans="2:37" ht="15">
      <c r="B68" s="250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Z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</row>
    <row r="69" spans="2:37" ht="13.5">
      <c r="B69" s="286" t="s">
        <v>448</v>
      </c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60"/>
      <c r="AB69" s="44"/>
      <c r="AC69" s="44"/>
      <c r="AD69" s="44"/>
      <c r="AE69" s="44"/>
      <c r="AF69" s="44"/>
      <c r="AG69" s="44"/>
      <c r="AH69" s="44"/>
      <c r="AI69" s="44"/>
      <c r="AJ69" s="44"/>
      <c r="AK69" s="44"/>
    </row>
    <row r="70" spans="2:37" ht="13.5">
      <c r="B70" s="286" t="s">
        <v>449</v>
      </c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42"/>
      <c r="AB70" s="44"/>
      <c r="AC70" s="44"/>
      <c r="AD70" s="44"/>
      <c r="AE70" s="44"/>
      <c r="AF70" s="44"/>
      <c r="AG70" s="44"/>
      <c r="AH70" s="44"/>
      <c r="AI70" s="44"/>
      <c r="AJ70" s="44"/>
      <c r="AK70" s="44"/>
    </row>
    <row r="71" spans="2:37" ht="15">
      <c r="B71" s="286"/>
      <c r="C71" s="286"/>
      <c r="D71" s="286"/>
      <c r="E71" s="300"/>
      <c r="F71" s="300"/>
      <c r="G71" s="237"/>
      <c r="H71" s="237"/>
      <c r="I71" s="237"/>
      <c r="J71" s="237"/>
      <c r="K71" s="237"/>
      <c r="L71" s="237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B71" s="44"/>
      <c r="AC71" s="44"/>
      <c r="AD71" s="44"/>
      <c r="AE71" s="44"/>
      <c r="AF71" s="44"/>
      <c r="AG71" s="44"/>
      <c r="AH71" s="44"/>
      <c r="AI71" s="44"/>
      <c r="AJ71" s="44"/>
      <c r="AK71" s="44"/>
    </row>
    <row r="72" spans="2:37" ht="15">
      <c r="B72" s="286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AB72" s="44"/>
      <c r="AC72" s="44"/>
      <c r="AD72" s="44"/>
      <c r="AE72" s="44"/>
      <c r="AF72" s="44"/>
      <c r="AG72" s="44"/>
      <c r="AH72" s="44"/>
      <c r="AI72" s="44"/>
      <c r="AJ72" s="44"/>
      <c r="AK72" s="44"/>
    </row>
    <row r="73" spans="2:12" ht="15"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</row>
  </sheetData>
  <sheetProtection/>
  <mergeCells count="1">
    <mergeCell ref="P62:Q62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2"/>
  <sheetViews>
    <sheetView zoomScale="178" zoomScaleNormal="178" zoomScalePageLayoutView="0" workbookViewId="0" topLeftCell="A10">
      <selection activeCell="Y52" sqref="Y52"/>
    </sheetView>
  </sheetViews>
  <sheetFormatPr defaultColWidth="9.140625" defaultRowHeight="12.75"/>
  <cols>
    <col min="1" max="1" width="3.8515625" style="0" customWidth="1"/>
    <col min="2" max="3" width="5.28125" style="0" customWidth="1"/>
    <col min="4" max="4" width="3.28125" style="0" customWidth="1"/>
    <col min="5" max="5" width="5.00390625" style="0" customWidth="1"/>
    <col min="6" max="6" width="5.421875" style="0" customWidth="1"/>
    <col min="7" max="7" width="4.57421875" style="0" customWidth="1"/>
    <col min="8" max="8" width="4.00390625" style="0" customWidth="1"/>
    <col min="9" max="9" width="5.00390625" style="0" customWidth="1"/>
    <col min="10" max="10" width="4.140625" style="0" customWidth="1"/>
    <col min="11" max="11" width="5.140625" style="0" customWidth="1"/>
    <col min="12" max="12" width="4.421875" style="0" customWidth="1"/>
    <col min="13" max="13" width="6.28125" style="0" customWidth="1"/>
    <col min="14" max="14" width="6.421875" style="0" customWidth="1"/>
    <col min="15" max="15" width="6.00390625" style="0" customWidth="1"/>
    <col min="16" max="16" width="4.28125" style="0" customWidth="1"/>
    <col min="17" max="18" width="3.8515625" style="0" customWidth="1"/>
    <col min="19" max="19" width="5.28125" style="0" customWidth="1"/>
    <col min="20" max="20" width="3.421875" style="0" customWidth="1"/>
    <col min="21" max="21" width="5.00390625" style="0" customWidth="1"/>
    <col min="22" max="22" width="4.8515625" style="0" customWidth="1"/>
    <col min="23" max="23" width="4.140625" style="0" customWidth="1"/>
    <col min="24" max="24" width="5.57421875" style="0" customWidth="1"/>
    <col min="25" max="25" width="5.7109375" style="0" customWidth="1"/>
    <col min="26" max="26" width="20.140625" style="0" customWidth="1"/>
    <col min="27" max="27" width="0.85546875" style="0" customWidth="1"/>
  </cols>
  <sheetData>
    <row r="1" spans="28:37" ht="14.25" customHeight="1"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7" ht="14.25" customHeight="1">
      <c r="A2" s="250" t="s">
        <v>69</v>
      </c>
      <c r="B2" s="250"/>
      <c r="C2" s="250"/>
      <c r="D2" s="250"/>
      <c r="E2" s="250"/>
      <c r="F2" s="250"/>
      <c r="G2" s="16"/>
      <c r="H2" s="16"/>
      <c r="U2" s="250" t="s">
        <v>71</v>
      </c>
      <c r="V2" s="250"/>
      <c r="W2" s="250"/>
      <c r="X2" s="250"/>
      <c r="Y2" s="250"/>
      <c r="Z2" s="250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37" ht="14.25" customHeight="1">
      <c r="A3" s="250" t="s">
        <v>53</v>
      </c>
      <c r="B3" s="250"/>
      <c r="C3" s="250"/>
      <c r="D3" s="250"/>
      <c r="E3" s="250"/>
      <c r="F3" s="250"/>
      <c r="G3" s="16"/>
      <c r="H3" s="16"/>
      <c r="U3" s="250" t="s">
        <v>72</v>
      </c>
      <c r="V3" s="250"/>
      <c r="W3" s="250"/>
      <c r="X3" s="250"/>
      <c r="Y3" s="250"/>
      <c r="Z3" s="250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14.25" customHeight="1">
      <c r="A4" s="250" t="s">
        <v>86</v>
      </c>
      <c r="B4" s="250"/>
      <c r="C4" s="250"/>
      <c r="D4" s="250"/>
      <c r="E4" s="250"/>
      <c r="F4" s="250"/>
      <c r="G4" s="16"/>
      <c r="H4" s="16"/>
      <c r="U4" s="250" t="s">
        <v>73</v>
      </c>
      <c r="V4" s="250"/>
      <c r="W4" s="250"/>
      <c r="X4" s="250"/>
      <c r="Y4" s="250"/>
      <c r="Z4" s="250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4.25" customHeight="1">
      <c r="A5" s="250" t="s">
        <v>54</v>
      </c>
      <c r="B5" s="250"/>
      <c r="C5" s="250"/>
      <c r="D5" s="250"/>
      <c r="E5" s="250"/>
      <c r="F5" s="250"/>
      <c r="G5" s="16"/>
      <c r="H5" s="16"/>
      <c r="K5" s="42"/>
      <c r="L5" s="259" t="s">
        <v>455</v>
      </c>
      <c r="M5" s="248"/>
      <c r="N5" s="248"/>
      <c r="O5" s="248"/>
      <c r="P5" s="20"/>
      <c r="U5" s="250"/>
      <c r="V5" s="250"/>
      <c r="W5" s="250" t="s">
        <v>185</v>
      </c>
      <c r="X5" s="250"/>
      <c r="Y5" s="250"/>
      <c r="Z5" s="250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1:37" ht="14.25" customHeight="1">
      <c r="A6" s="250" t="s">
        <v>55</v>
      </c>
      <c r="B6" s="250"/>
      <c r="C6" s="250"/>
      <c r="D6" s="250"/>
      <c r="E6" s="250"/>
      <c r="F6" s="250"/>
      <c r="G6" s="16"/>
      <c r="H6" s="16"/>
      <c r="U6" s="250"/>
      <c r="V6" s="250"/>
      <c r="W6" s="250" t="s">
        <v>336</v>
      </c>
      <c r="X6" s="250"/>
      <c r="Y6" s="250"/>
      <c r="Z6" s="250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1:37" ht="14.25" customHeight="1">
      <c r="A7" s="252"/>
      <c r="B7" s="252"/>
      <c r="C7" s="252"/>
      <c r="D7" s="252"/>
      <c r="E7" s="252"/>
      <c r="F7" s="252"/>
      <c r="K7" s="246" t="s">
        <v>59</v>
      </c>
      <c r="L7" s="246"/>
      <c r="M7" s="246"/>
      <c r="N7" s="246"/>
      <c r="O7" s="246"/>
      <c r="P7" s="246"/>
      <c r="Q7" s="1"/>
      <c r="R7" s="1"/>
      <c r="T7" s="16"/>
      <c r="U7" s="250"/>
      <c r="V7" s="250"/>
      <c r="W7" s="401"/>
      <c r="X7" s="250"/>
      <c r="Y7" s="250"/>
      <c r="Z7" s="250"/>
      <c r="AB7" s="44"/>
      <c r="AC7" s="44"/>
      <c r="AD7" s="44"/>
      <c r="AE7" s="44"/>
      <c r="AF7" s="44"/>
      <c r="AG7" s="44"/>
      <c r="AH7" s="44"/>
      <c r="AI7" s="44"/>
      <c r="AJ7" s="44"/>
      <c r="AK7" s="44"/>
    </row>
    <row r="8" spans="28:37" ht="14.25" customHeight="1">
      <c r="AB8" s="44"/>
      <c r="AC8" s="44"/>
      <c r="AD8" s="44"/>
      <c r="AE8" s="44"/>
      <c r="AF8" s="44"/>
      <c r="AG8" s="44"/>
      <c r="AH8" s="44"/>
      <c r="AI8" s="44"/>
      <c r="AJ8" s="44"/>
      <c r="AK8" s="44"/>
    </row>
    <row r="9" spans="11:37" ht="14.25" customHeight="1">
      <c r="K9" s="20" t="s">
        <v>337</v>
      </c>
      <c r="L9" s="20"/>
      <c r="M9" s="20"/>
      <c r="N9" s="20"/>
      <c r="O9" s="20"/>
      <c r="P9" s="20"/>
      <c r="Q9" s="21"/>
      <c r="R9" s="21"/>
      <c r="S9" s="21"/>
      <c r="AB9" s="44"/>
      <c r="AC9" s="44"/>
      <c r="AD9" s="44"/>
      <c r="AE9" s="44"/>
      <c r="AF9" s="44"/>
      <c r="AG9" s="44"/>
      <c r="AH9" s="44"/>
      <c r="AI9" s="44"/>
      <c r="AJ9" s="44"/>
      <c r="AK9" s="44"/>
    </row>
    <row r="10" spans="1:37" ht="10.5" customHeight="1">
      <c r="A10" s="280"/>
      <c r="B10" s="281"/>
      <c r="C10" s="230" t="s">
        <v>50</v>
      </c>
      <c r="D10" s="230"/>
      <c r="E10" s="230"/>
      <c r="F10" s="282"/>
      <c r="G10" s="282"/>
      <c r="H10" s="282"/>
      <c r="I10" s="230" t="s">
        <v>52</v>
      </c>
      <c r="J10" s="230"/>
      <c r="K10" s="230"/>
      <c r="L10" s="282"/>
      <c r="M10" s="282"/>
      <c r="N10" s="282"/>
      <c r="O10" s="282"/>
      <c r="P10" s="282"/>
      <c r="Q10" s="230" t="s">
        <v>51</v>
      </c>
      <c r="R10" s="230"/>
      <c r="S10" s="230"/>
      <c r="T10" s="282"/>
      <c r="U10" s="281"/>
      <c r="V10" s="281"/>
      <c r="W10" s="281"/>
      <c r="X10" s="281"/>
      <c r="Y10" s="281"/>
      <c r="Z10" s="261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</row>
    <row r="11" spans="1:37" ht="14.25" customHeight="1">
      <c r="A11" s="228" t="s">
        <v>9</v>
      </c>
      <c r="B11" s="365" t="s">
        <v>20</v>
      </c>
      <c r="C11" s="365" t="s">
        <v>20</v>
      </c>
      <c r="D11" s="365" t="s">
        <v>17</v>
      </c>
      <c r="E11" s="365" t="s">
        <v>3</v>
      </c>
      <c r="F11" s="365" t="s">
        <v>5</v>
      </c>
      <c r="G11" s="365" t="s">
        <v>8</v>
      </c>
      <c r="H11" s="365" t="s">
        <v>10</v>
      </c>
      <c r="I11" s="365" t="s">
        <v>11</v>
      </c>
      <c r="J11" s="365" t="s">
        <v>13</v>
      </c>
      <c r="K11" s="365" t="s">
        <v>13</v>
      </c>
      <c r="L11" s="365" t="s">
        <v>0</v>
      </c>
      <c r="M11" s="365" t="s">
        <v>1</v>
      </c>
      <c r="N11" s="365" t="s">
        <v>0</v>
      </c>
      <c r="O11" s="365" t="s">
        <v>1</v>
      </c>
      <c r="P11" s="365"/>
      <c r="Q11" s="365"/>
      <c r="R11" s="365" t="s">
        <v>0</v>
      </c>
      <c r="S11" s="365" t="s">
        <v>40</v>
      </c>
      <c r="T11" s="365" t="s">
        <v>2</v>
      </c>
      <c r="U11" s="365" t="s">
        <v>41</v>
      </c>
      <c r="V11" s="365" t="s">
        <v>42</v>
      </c>
      <c r="W11" s="365" t="s">
        <v>42</v>
      </c>
      <c r="X11" s="365" t="s">
        <v>46</v>
      </c>
      <c r="Y11" s="365" t="s">
        <v>99</v>
      </c>
      <c r="Z11" s="366" t="s">
        <v>106</v>
      </c>
      <c r="AA11" s="46"/>
      <c r="AB11" s="44"/>
      <c r="AC11" s="44"/>
      <c r="AD11" s="44"/>
      <c r="AE11" s="44"/>
      <c r="AF11" s="44"/>
      <c r="AG11" s="44"/>
      <c r="AH11" s="44"/>
      <c r="AI11" s="44"/>
      <c r="AJ11" s="44"/>
      <c r="AK11" s="44"/>
    </row>
    <row r="12" spans="1:37" ht="14.25" customHeight="1">
      <c r="A12" s="229" t="s">
        <v>17</v>
      </c>
      <c r="B12" s="365" t="s">
        <v>17</v>
      </c>
      <c r="C12" s="365" t="s">
        <v>22</v>
      </c>
      <c r="D12" s="365" t="s">
        <v>56</v>
      </c>
      <c r="E12" s="365" t="s">
        <v>25</v>
      </c>
      <c r="F12" s="365" t="s">
        <v>6</v>
      </c>
      <c r="G12" s="365" t="s">
        <v>9</v>
      </c>
      <c r="H12" s="365" t="s">
        <v>9</v>
      </c>
      <c r="I12" s="365" t="s">
        <v>108</v>
      </c>
      <c r="J12" s="365" t="s">
        <v>14</v>
      </c>
      <c r="K12" s="365" t="s">
        <v>15</v>
      </c>
      <c r="L12" s="365" t="s">
        <v>29</v>
      </c>
      <c r="M12" s="365" t="s">
        <v>29</v>
      </c>
      <c r="N12" s="365" t="s">
        <v>33</v>
      </c>
      <c r="O12" s="365" t="s">
        <v>33</v>
      </c>
      <c r="P12" s="365" t="s">
        <v>5</v>
      </c>
      <c r="Q12" s="365" t="s">
        <v>5</v>
      </c>
      <c r="R12" s="365" t="s">
        <v>38</v>
      </c>
      <c r="S12" s="365"/>
      <c r="T12" s="365" t="s">
        <v>38</v>
      </c>
      <c r="U12" s="365" t="s">
        <v>40</v>
      </c>
      <c r="V12" s="365" t="s">
        <v>43</v>
      </c>
      <c r="W12" s="365" t="s">
        <v>43</v>
      </c>
      <c r="X12" s="365" t="s">
        <v>47</v>
      </c>
      <c r="Y12" s="365" t="s">
        <v>100</v>
      </c>
      <c r="Z12" s="366"/>
      <c r="AA12" s="46"/>
      <c r="AB12" s="44"/>
      <c r="AC12" s="44"/>
      <c r="AD12" s="44"/>
      <c r="AE12" s="44"/>
      <c r="AF12" s="44"/>
      <c r="AG12" s="44"/>
      <c r="AH12" s="44"/>
      <c r="AI12" s="44"/>
      <c r="AJ12" s="44"/>
      <c r="AK12" s="44"/>
    </row>
    <row r="13" spans="1:37" ht="14.25" customHeight="1">
      <c r="A13" s="229" t="s">
        <v>18</v>
      </c>
      <c r="B13" s="365" t="s">
        <v>21</v>
      </c>
      <c r="C13" s="365" t="s">
        <v>23</v>
      </c>
      <c r="D13" s="365" t="s">
        <v>57</v>
      </c>
      <c r="E13" s="365" t="s">
        <v>4</v>
      </c>
      <c r="F13" s="365" t="s">
        <v>7</v>
      </c>
      <c r="G13" s="365" t="s">
        <v>9</v>
      </c>
      <c r="H13" s="365" t="s">
        <v>9</v>
      </c>
      <c r="I13" s="365" t="s">
        <v>26</v>
      </c>
      <c r="J13" s="365" t="s">
        <v>15</v>
      </c>
      <c r="K13" s="365" t="s">
        <v>27</v>
      </c>
      <c r="L13" s="365" t="s">
        <v>30</v>
      </c>
      <c r="M13" s="365" t="s">
        <v>30</v>
      </c>
      <c r="N13" s="365" t="s">
        <v>34</v>
      </c>
      <c r="O13" s="365" t="s">
        <v>34</v>
      </c>
      <c r="P13" s="365" t="s">
        <v>36</v>
      </c>
      <c r="Q13" s="365" t="s">
        <v>37</v>
      </c>
      <c r="R13" s="365" t="s">
        <v>39</v>
      </c>
      <c r="S13" s="365"/>
      <c r="T13" s="365" t="s">
        <v>39</v>
      </c>
      <c r="U13" s="252"/>
      <c r="V13" s="365" t="s">
        <v>44</v>
      </c>
      <c r="W13" s="365" t="s">
        <v>45</v>
      </c>
      <c r="X13" s="365" t="s">
        <v>48</v>
      </c>
      <c r="Y13" s="365" t="s">
        <v>0</v>
      </c>
      <c r="Z13" s="366"/>
      <c r="AA13" s="46"/>
      <c r="AB13" s="44"/>
      <c r="AC13" s="44"/>
      <c r="AD13" s="44"/>
      <c r="AE13" s="44"/>
      <c r="AF13" s="44"/>
      <c r="AG13" s="44"/>
      <c r="AH13" s="44"/>
      <c r="AI13" s="44"/>
      <c r="AJ13" s="44"/>
      <c r="AK13" s="44"/>
    </row>
    <row r="14" spans="1:37" ht="14.25" customHeight="1">
      <c r="A14" s="229" t="s">
        <v>19</v>
      </c>
      <c r="B14" s="365" t="s">
        <v>24</v>
      </c>
      <c r="C14" s="365" t="s">
        <v>24</v>
      </c>
      <c r="D14" s="365"/>
      <c r="E14" s="365"/>
      <c r="F14" s="365" t="s">
        <v>24</v>
      </c>
      <c r="G14" s="365"/>
      <c r="H14" s="365"/>
      <c r="I14" s="365"/>
      <c r="J14" s="365" t="s">
        <v>16</v>
      </c>
      <c r="K14" s="365" t="s">
        <v>107</v>
      </c>
      <c r="L14" s="365" t="s">
        <v>31</v>
      </c>
      <c r="M14" s="365" t="s">
        <v>31</v>
      </c>
      <c r="N14" s="365" t="s">
        <v>35</v>
      </c>
      <c r="O14" s="365" t="s">
        <v>35</v>
      </c>
      <c r="P14" s="365"/>
      <c r="Q14" s="365"/>
      <c r="R14" s="365"/>
      <c r="S14" s="365"/>
      <c r="T14" s="252"/>
      <c r="U14" s="365"/>
      <c r="V14" s="365" t="s">
        <v>32</v>
      </c>
      <c r="W14" s="365" t="s">
        <v>32</v>
      </c>
      <c r="X14" s="365" t="s">
        <v>49</v>
      </c>
      <c r="Y14" s="365" t="s">
        <v>101</v>
      </c>
      <c r="Z14" s="366"/>
      <c r="AA14" s="46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4.25" customHeight="1">
      <c r="A15" s="367"/>
      <c r="B15" s="368"/>
      <c r="C15" s="368"/>
      <c r="D15" s="368"/>
      <c r="E15" s="368"/>
      <c r="F15" s="368"/>
      <c r="G15" s="368"/>
      <c r="H15" s="368"/>
      <c r="I15" s="368"/>
      <c r="J15" s="368"/>
      <c r="K15" s="368" t="s">
        <v>16</v>
      </c>
      <c r="L15" s="368" t="s">
        <v>32</v>
      </c>
      <c r="M15" s="368" t="s">
        <v>32</v>
      </c>
      <c r="N15" s="368"/>
      <c r="O15" s="369"/>
      <c r="P15" s="368"/>
      <c r="Q15" s="368"/>
      <c r="R15" s="368"/>
      <c r="S15" s="368"/>
      <c r="T15" s="369"/>
      <c r="U15" s="368"/>
      <c r="V15" s="368"/>
      <c r="W15" s="368"/>
      <c r="X15" s="368" t="s">
        <v>24</v>
      </c>
      <c r="Y15" s="368"/>
      <c r="Z15" s="367"/>
      <c r="AA15" s="46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ht="14.25" customHeight="1">
      <c r="A16" s="359">
        <v>1</v>
      </c>
      <c r="B16" s="329">
        <v>88</v>
      </c>
      <c r="C16" s="328">
        <v>65</v>
      </c>
      <c r="D16" s="330">
        <v>77</v>
      </c>
      <c r="E16" s="328">
        <v>5</v>
      </c>
      <c r="F16" s="328">
        <v>70</v>
      </c>
      <c r="G16" s="330">
        <v>0</v>
      </c>
      <c r="H16" s="330">
        <v>12</v>
      </c>
      <c r="I16" s="330">
        <v>0</v>
      </c>
      <c r="J16" s="328">
        <v>0</v>
      </c>
      <c r="K16" s="328">
        <v>0</v>
      </c>
      <c r="L16" s="328">
        <v>72</v>
      </c>
      <c r="M16" s="328">
        <v>35</v>
      </c>
      <c r="N16" s="328">
        <v>2991</v>
      </c>
      <c r="O16" s="328">
        <v>2977</v>
      </c>
      <c r="P16" s="328"/>
      <c r="Q16" s="328"/>
      <c r="R16" s="328"/>
      <c r="S16" s="328"/>
      <c r="T16" s="331"/>
      <c r="U16" s="332"/>
      <c r="V16" s="328">
        <v>1</v>
      </c>
      <c r="W16" s="328">
        <v>0</v>
      </c>
      <c r="X16" s="331">
        <v>78.6</v>
      </c>
      <c r="Y16" s="332"/>
      <c r="Z16" s="333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</row>
    <row r="17" spans="1:37" ht="14.25" customHeight="1">
      <c r="A17" s="359">
        <v>2</v>
      </c>
      <c r="B17" s="334">
        <v>94</v>
      </c>
      <c r="C17" s="328">
        <v>65</v>
      </c>
      <c r="D17" s="330">
        <v>80</v>
      </c>
      <c r="E17" s="328">
        <v>8</v>
      </c>
      <c r="F17" s="328">
        <v>84</v>
      </c>
      <c r="G17" s="330">
        <v>0</v>
      </c>
      <c r="H17" s="330">
        <v>15</v>
      </c>
      <c r="I17" s="330">
        <v>0</v>
      </c>
      <c r="J17" s="328">
        <v>0</v>
      </c>
      <c r="K17" s="328">
        <v>0</v>
      </c>
      <c r="L17" s="328">
        <v>67</v>
      </c>
      <c r="M17" s="328">
        <v>53</v>
      </c>
      <c r="N17" s="328">
        <v>2991</v>
      </c>
      <c r="O17" s="328">
        <v>2958</v>
      </c>
      <c r="P17" s="328"/>
      <c r="Q17" s="328"/>
      <c r="R17" s="328"/>
      <c r="S17" s="328"/>
      <c r="T17" s="331"/>
      <c r="U17" s="332"/>
      <c r="V17" s="328">
        <v>2</v>
      </c>
      <c r="W17" s="328">
        <v>1</v>
      </c>
      <c r="X17" s="331">
        <v>80.8</v>
      </c>
      <c r="Y17" s="332"/>
      <c r="Z17" s="335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</row>
    <row r="18" spans="1:37" ht="14.25" customHeight="1">
      <c r="A18" s="359">
        <v>3</v>
      </c>
      <c r="B18" s="328">
        <v>89</v>
      </c>
      <c r="C18" s="328">
        <v>68</v>
      </c>
      <c r="D18" s="330">
        <v>79</v>
      </c>
      <c r="E18" s="328">
        <v>8</v>
      </c>
      <c r="F18" s="328">
        <v>68</v>
      </c>
      <c r="G18" s="330">
        <v>0</v>
      </c>
      <c r="H18" s="330">
        <v>14</v>
      </c>
      <c r="I18" s="328">
        <v>0.04</v>
      </c>
      <c r="J18" s="328">
        <v>0</v>
      </c>
      <c r="K18" s="328">
        <v>0</v>
      </c>
      <c r="L18" s="328">
        <v>68</v>
      </c>
      <c r="M18" s="328">
        <v>32</v>
      </c>
      <c r="N18" s="328">
        <v>2998</v>
      </c>
      <c r="O18" s="328">
        <v>2960</v>
      </c>
      <c r="P18" s="328"/>
      <c r="Q18" s="328"/>
      <c r="R18" s="328"/>
      <c r="S18" s="328"/>
      <c r="T18" s="331"/>
      <c r="U18" s="332"/>
      <c r="V18" s="328">
        <v>9</v>
      </c>
      <c r="W18" s="284">
        <v>0</v>
      </c>
      <c r="X18" s="331">
        <v>81</v>
      </c>
      <c r="Y18" s="332"/>
      <c r="Z18" s="335" t="s">
        <v>425</v>
      </c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1:37" ht="14.25" customHeight="1">
      <c r="A19" s="359">
        <v>4</v>
      </c>
      <c r="B19" s="284">
        <v>87</v>
      </c>
      <c r="C19" s="329">
        <v>59</v>
      </c>
      <c r="D19" s="330">
        <v>73</v>
      </c>
      <c r="E19" s="328">
        <v>2</v>
      </c>
      <c r="F19" s="328">
        <v>72</v>
      </c>
      <c r="G19" s="330">
        <v>0</v>
      </c>
      <c r="H19" s="330">
        <v>8</v>
      </c>
      <c r="I19" s="330">
        <v>0</v>
      </c>
      <c r="J19" s="328">
        <v>0</v>
      </c>
      <c r="K19" s="328">
        <v>0</v>
      </c>
      <c r="L19" s="328">
        <v>70</v>
      </c>
      <c r="M19" s="328">
        <v>34</v>
      </c>
      <c r="N19" s="328">
        <v>3008</v>
      </c>
      <c r="O19" s="328">
        <v>2998</v>
      </c>
      <c r="P19" s="328"/>
      <c r="Q19" s="328"/>
      <c r="R19" s="328"/>
      <c r="S19" s="328"/>
      <c r="T19" s="331"/>
      <c r="U19" s="336"/>
      <c r="V19" s="328">
        <v>0</v>
      </c>
      <c r="W19" s="328">
        <v>0</v>
      </c>
      <c r="X19" s="331">
        <v>81</v>
      </c>
      <c r="Y19" s="332"/>
      <c r="Z19" s="335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</row>
    <row r="20" spans="1:37" ht="14.25" customHeight="1">
      <c r="A20" s="359">
        <v>5</v>
      </c>
      <c r="B20" s="334">
        <v>91</v>
      </c>
      <c r="C20" s="328">
        <v>66</v>
      </c>
      <c r="D20" s="330">
        <v>79</v>
      </c>
      <c r="E20" s="328">
        <v>8</v>
      </c>
      <c r="F20" s="328">
        <v>79</v>
      </c>
      <c r="G20" s="330">
        <v>0</v>
      </c>
      <c r="H20" s="330">
        <v>14</v>
      </c>
      <c r="I20" s="328">
        <v>0</v>
      </c>
      <c r="J20" s="328">
        <v>0</v>
      </c>
      <c r="K20" s="328">
        <v>0</v>
      </c>
      <c r="L20" s="328">
        <v>68</v>
      </c>
      <c r="M20" s="328">
        <v>44</v>
      </c>
      <c r="N20" s="328">
        <v>3009</v>
      </c>
      <c r="O20" s="328">
        <v>2987</v>
      </c>
      <c r="P20" s="328"/>
      <c r="Q20" s="328">
        <v>7</v>
      </c>
      <c r="R20" s="328">
        <v>25</v>
      </c>
      <c r="S20" s="328" t="s">
        <v>110</v>
      </c>
      <c r="T20" s="331">
        <v>6.1</v>
      </c>
      <c r="U20" s="332" t="s">
        <v>109</v>
      </c>
      <c r="V20" s="328">
        <v>0</v>
      </c>
      <c r="W20" s="328">
        <v>1</v>
      </c>
      <c r="X20" s="337">
        <v>79.7</v>
      </c>
      <c r="Y20" s="338"/>
      <c r="Z20" s="335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</row>
    <row r="21" spans="1:37" ht="14.25" customHeight="1">
      <c r="A21" s="359">
        <v>6</v>
      </c>
      <c r="B21" s="328">
        <v>80</v>
      </c>
      <c r="C21" s="328">
        <v>70</v>
      </c>
      <c r="D21" s="330">
        <v>75</v>
      </c>
      <c r="E21" s="328">
        <v>3</v>
      </c>
      <c r="F21" s="328">
        <v>70</v>
      </c>
      <c r="G21" s="330">
        <v>0</v>
      </c>
      <c r="H21" s="330">
        <v>10</v>
      </c>
      <c r="I21" s="341">
        <v>0.36</v>
      </c>
      <c r="J21" s="328">
        <v>0</v>
      </c>
      <c r="K21" s="328">
        <v>0</v>
      </c>
      <c r="L21" s="328">
        <v>98</v>
      </c>
      <c r="M21" s="328">
        <v>73</v>
      </c>
      <c r="N21" s="328">
        <v>3002</v>
      </c>
      <c r="O21" s="328">
        <v>2990</v>
      </c>
      <c r="P21" s="328">
        <v>2</v>
      </c>
      <c r="Q21" s="328">
        <v>1</v>
      </c>
      <c r="R21" s="328">
        <v>13</v>
      </c>
      <c r="S21" s="328" t="s">
        <v>238</v>
      </c>
      <c r="T21" s="331">
        <v>2.5</v>
      </c>
      <c r="U21" s="332" t="s">
        <v>241</v>
      </c>
      <c r="V21" s="328">
        <v>10</v>
      </c>
      <c r="W21" s="328">
        <v>10</v>
      </c>
      <c r="X21" s="331">
        <v>77.5</v>
      </c>
      <c r="Y21" s="332">
        <v>99</v>
      </c>
      <c r="Z21" s="335" t="s">
        <v>338</v>
      </c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</row>
    <row r="22" spans="1:37" ht="14.25" customHeight="1">
      <c r="A22" s="359">
        <v>7</v>
      </c>
      <c r="B22" s="328">
        <v>77</v>
      </c>
      <c r="C22" s="328">
        <v>60</v>
      </c>
      <c r="D22" s="330">
        <v>69</v>
      </c>
      <c r="E22" s="328">
        <v>-3</v>
      </c>
      <c r="F22" s="328">
        <v>60</v>
      </c>
      <c r="G22" s="330">
        <v>0</v>
      </c>
      <c r="H22" s="330">
        <v>4</v>
      </c>
      <c r="I22" s="341">
        <v>0.84</v>
      </c>
      <c r="J22" s="328">
        <v>0</v>
      </c>
      <c r="K22" s="328">
        <v>0</v>
      </c>
      <c r="L22" s="328">
        <v>99</v>
      </c>
      <c r="M22" s="328">
        <v>72</v>
      </c>
      <c r="N22" s="328">
        <v>3003</v>
      </c>
      <c r="O22" s="328">
        <v>2993</v>
      </c>
      <c r="P22" s="328">
        <v>3</v>
      </c>
      <c r="Q22" s="328">
        <v>2</v>
      </c>
      <c r="R22" s="328">
        <v>18</v>
      </c>
      <c r="S22" s="328" t="s">
        <v>236</v>
      </c>
      <c r="T22" s="331">
        <v>3</v>
      </c>
      <c r="U22" s="339" t="s">
        <v>98</v>
      </c>
      <c r="V22" s="328">
        <v>10</v>
      </c>
      <c r="W22" s="328">
        <v>10</v>
      </c>
      <c r="X22" s="331">
        <v>73.4</v>
      </c>
      <c r="Y22" s="332">
        <v>990</v>
      </c>
      <c r="Z22" s="335" t="s">
        <v>279</v>
      </c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</row>
    <row r="23" spans="1:37" ht="14.25" customHeight="1">
      <c r="A23" s="359">
        <v>8</v>
      </c>
      <c r="B23" s="328">
        <v>77</v>
      </c>
      <c r="C23" s="328">
        <v>55</v>
      </c>
      <c r="D23" s="330">
        <v>66</v>
      </c>
      <c r="E23" s="328">
        <v>-5</v>
      </c>
      <c r="F23" s="328">
        <v>63</v>
      </c>
      <c r="G23" s="330">
        <v>0</v>
      </c>
      <c r="H23" s="330">
        <v>1</v>
      </c>
      <c r="I23" s="341" t="s">
        <v>18</v>
      </c>
      <c r="J23" s="328">
        <v>0</v>
      </c>
      <c r="K23" s="328">
        <v>0</v>
      </c>
      <c r="L23" s="328">
        <v>100</v>
      </c>
      <c r="M23" s="328">
        <v>51</v>
      </c>
      <c r="N23" s="328">
        <v>3009</v>
      </c>
      <c r="O23" s="328">
        <v>2997</v>
      </c>
      <c r="P23" s="328">
        <v>2</v>
      </c>
      <c r="Q23" s="328">
        <v>2</v>
      </c>
      <c r="R23" s="328">
        <v>10</v>
      </c>
      <c r="S23" s="328" t="s">
        <v>111</v>
      </c>
      <c r="T23" s="331">
        <v>2.3</v>
      </c>
      <c r="U23" s="332" t="s">
        <v>236</v>
      </c>
      <c r="V23" s="328">
        <v>10</v>
      </c>
      <c r="W23" s="328">
        <v>0</v>
      </c>
      <c r="X23" s="331">
        <v>74.7</v>
      </c>
      <c r="Y23" s="332">
        <v>1050</v>
      </c>
      <c r="Z23" s="335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</row>
    <row r="24" spans="1:37" ht="14.25" customHeight="1">
      <c r="A24" s="359">
        <v>9</v>
      </c>
      <c r="B24" s="328">
        <v>85</v>
      </c>
      <c r="C24" s="328">
        <v>59</v>
      </c>
      <c r="D24" s="330">
        <v>72</v>
      </c>
      <c r="E24" s="328">
        <v>2</v>
      </c>
      <c r="F24" s="328">
        <v>73</v>
      </c>
      <c r="G24" s="330">
        <v>0</v>
      </c>
      <c r="H24" s="330">
        <v>7</v>
      </c>
      <c r="I24" s="328">
        <v>0</v>
      </c>
      <c r="J24" s="330">
        <v>0</v>
      </c>
      <c r="K24" s="328">
        <v>0</v>
      </c>
      <c r="L24" s="328">
        <v>94</v>
      </c>
      <c r="M24" s="328">
        <v>43</v>
      </c>
      <c r="N24" s="328">
        <v>3013</v>
      </c>
      <c r="O24" s="328">
        <v>3003</v>
      </c>
      <c r="P24" s="328" t="s">
        <v>10</v>
      </c>
      <c r="Q24" s="328">
        <v>3</v>
      </c>
      <c r="R24" s="328">
        <v>11</v>
      </c>
      <c r="S24" s="328" t="s">
        <v>120</v>
      </c>
      <c r="T24" s="331">
        <v>1.8</v>
      </c>
      <c r="U24" s="332" t="s">
        <v>240</v>
      </c>
      <c r="V24" s="328">
        <v>0</v>
      </c>
      <c r="W24" s="340">
        <v>0</v>
      </c>
      <c r="X24" s="331">
        <v>78.8</v>
      </c>
      <c r="Y24" s="332">
        <v>790</v>
      </c>
      <c r="Z24" s="335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</row>
    <row r="25" spans="1:37" ht="14.25" customHeight="1">
      <c r="A25" s="359">
        <v>10</v>
      </c>
      <c r="B25" s="328">
        <v>85</v>
      </c>
      <c r="C25" s="328">
        <v>65</v>
      </c>
      <c r="D25" s="330">
        <v>75</v>
      </c>
      <c r="E25" s="328">
        <v>6</v>
      </c>
      <c r="F25" s="328">
        <v>70</v>
      </c>
      <c r="G25" s="330">
        <v>0</v>
      </c>
      <c r="H25" s="330">
        <v>10</v>
      </c>
      <c r="I25" s="330">
        <v>0</v>
      </c>
      <c r="J25" s="328">
        <v>0</v>
      </c>
      <c r="K25" s="328">
        <v>0</v>
      </c>
      <c r="L25" s="328">
        <v>92</v>
      </c>
      <c r="M25" s="328">
        <v>37</v>
      </c>
      <c r="N25" s="328">
        <v>3019</v>
      </c>
      <c r="O25" s="328">
        <v>3003</v>
      </c>
      <c r="P25" s="328">
        <v>1</v>
      </c>
      <c r="Q25" s="328">
        <v>2</v>
      </c>
      <c r="R25" s="328">
        <v>13</v>
      </c>
      <c r="S25" s="328" t="s">
        <v>463</v>
      </c>
      <c r="T25" s="331">
        <v>1.9</v>
      </c>
      <c r="U25" s="332" t="s">
        <v>75</v>
      </c>
      <c r="V25" s="328">
        <v>0</v>
      </c>
      <c r="W25" s="328">
        <v>0</v>
      </c>
      <c r="X25" s="331">
        <v>80.8</v>
      </c>
      <c r="Y25" s="332">
        <v>1060</v>
      </c>
      <c r="Z25" s="335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</row>
    <row r="26" spans="1:37" ht="14.25" customHeight="1">
      <c r="A26" s="359">
        <v>11</v>
      </c>
      <c r="B26" s="328">
        <v>82</v>
      </c>
      <c r="C26" s="328">
        <v>65</v>
      </c>
      <c r="D26" s="330">
        <v>74</v>
      </c>
      <c r="E26" s="328">
        <v>4</v>
      </c>
      <c r="F26" s="328">
        <v>70</v>
      </c>
      <c r="G26" s="330">
        <v>0</v>
      </c>
      <c r="H26" s="330">
        <v>9</v>
      </c>
      <c r="I26" s="330">
        <v>0</v>
      </c>
      <c r="J26" s="328">
        <v>0</v>
      </c>
      <c r="K26" s="328">
        <v>0</v>
      </c>
      <c r="L26" s="328">
        <v>76</v>
      </c>
      <c r="M26" s="328">
        <v>42</v>
      </c>
      <c r="N26" s="328">
        <v>3024</v>
      </c>
      <c r="O26" s="328">
        <v>3014</v>
      </c>
      <c r="P26" s="328">
        <v>2</v>
      </c>
      <c r="Q26" s="328">
        <v>4</v>
      </c>
      <c r="R26" s="328">
        <v>12</v>
      </c>
      <c r="S26" s="328" t="s">
        <v>23</v>
      </c>
      <c r="T26" s="331">
        <v>3</v>
      </c>
      <c r="U26" s="332" t="s">
        <v>111</v>
      </c>
      <c r="V26" s="328">
        <v>8</v>
      </c>
      <c r="W26" s="328">
        <v>6</v>
      </c>
      <c r="X26" s="331">
        <v>79.9</v>
      </c>
      <c r="Y26" s="332">
        <v>930</v>
      </c>
      <c r="Z26" s="335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</row>
    <row r="27" spans="1:37" ht="14.25" customHeight="1">
      <c r="A27" s="359">
        <v>12</v>
      </c>
      <c r="B27" s="328">
        <v>72</v>
      </c>
      <c r="C27" s="328">
        <v>60</v>
      </c>
      <c r="D27" s="330">
        <v>66</v>
      </c>
      <c r="E27" s="328">
        <v>-4</v>
      </c>
      <c r="F27" s="328">
        <v>72</v>
      </c>
      <c r="G27" s="330">
        <v>0</v>
      </c>
      <c r="H27" s="330">
        <v>1</v>
      </c>
      <c r="I27" s="341">
        <v>1.07</v>
      </c>
      <c r="J27" s="328">
        <v>0</v>
      </c>
      <c r="K27" s="328">
        <v>0</v>
      </c>
      <c r="L27" s="328">
        <v>98</v>
      </c>
      <c r="M27" s="328">
        <v>61</v>
      </c>
      <c r="N27" s="328">
        <v>3029</v>
      </c>
      <c r="O27" s="328">
        <v>2995</v>
      </c>
      <c r="P27" s="328">
        <v>3</v>
      </c>
      <c r="Q27" s="328">
        <v>3</v>
      </c>
      <c r="R27" s="328">
        <v>21</v>
      </c>
      <c r="S27" s="328" t="s">
        <v>238</v>
      </c>
      <c r="T27" s="331">
        <v>3.3</v>
      </c>
      <c r="U27" s="332" t="s">
        <v>238</v>
      </c>
      <c r="V27" s="328">
        <v>10</v>
      </c>
      <c r="W27" s="328">
        <v>10</v>
      </c>
      <c r="X27" s="331">
        <v>69.8</v>
      </c>
      <c r="Y27" s="332">
        <v>950</v>
      </c>
      <c r="Z27" s="335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</row>
    <row r="28" spans="1:37" ht="14.25" customHeight="1">
      <c r="A28" s="359">
        <v>13</v>
      </c>
      <c r="B28" s="328">
        <v>70</v>
      </c>
      <c r="C28" s="328">
        <v>62</v>
      </c>
      <c r="D28" s="330">
        <v>66</v>
      </c>
      <c r="E28" s="328">
        <v>-4</v>
      </c>
      <c r="F28" s="328">
        <v>65</v>
      </c>
      <c r="G28" s="330">
        <v>0</v>
      </c>
      <c r="H28" s="330">
        <v>1</v>
      </c>
      <c r="I28" s="330">
        <v>0</v>
      </c>
      <c r="J28" s="328">
        <v>0</v>
      </c>
      <c r="K28" s="328">
        <v>0</v>
      </c>
      <c r="L28" s="328">
        <v>94</v>
      </c>
      <c r="M28" s="328">
        <v>77</v>
      </c>
      <c r="N28" s="328">
        <v>3004</v>
      </c>
      <c r="O28" s="328">
        <v>2990</v>
      </c>
      <c r="P28" s="328">
        <v>5</v>
      </c>
      <c r="Q28" s="328">
        <v>6</v>
      </c>
      <c r="R28" s="328">
        <v>14</v>
      </c>
      <c r="S28" s="328" t="s">
        <v>110</v>
      </c>
      <c r="T28" s="331">
        <v>3.7</v>
      </c>
      <c r="U28" s="332" t="s">
        <v>98</v>
      </c>
      <c r="V28" s="328">
        <v>9</v>
      </c>
      <c r="W28" s="328">
        <v>10</v>
      </c>
      <c r="X28" s="331">
        <v>72.9</v>
      </c>
      <c r="Y28" s="332">
        <v>890</v>
      </c>
      <c r="Z28" s="335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</row>
    <row r="29" spans="1:37" ht="14.25" customHeight="1">
      <c r="A29" s="359">
        <v>14</v>
      </c>
      <c r="B29" s="328">
        <v>70</v>
      </c>
      <c r="C29" s="328">
        <v>59</v>
      </c>
      <c r="D29" s="330">
        <v>65</v>
      </c>
      <c r="E29" s="328">
        <v>-4</v>
      </c>
      <c r="F29" s="328">
        <v>62</v>
      </c>
      <c r="G29" s="330">
        <v>0</v>
      </c>
      <c r="H29" s="330">
        <v>0</v>
      </c>
      <c r="I29" s="328">
        <v>0</v>
      </c>
      <c r="J29" s="328">
        <v>0</v>
      </c>
      <c r="K29" s="328">
        <v>0</v>
      </c>
      <c r="L29" s="328">
        <v>98</v>
      </c>
      <c r="M29" s="328">
        <v>77</v>
      </c>
      <c r="N29" s="328">
        <v>3007</v>
      </c>
      <c r="O29" s="328">
        <v>3002</v>
      </c>
      <c r="P29" s="328">
        <v>1</v>
      </c>
      <c r="Q29" s="328">
        <v>3</v>
      </c>
      <c r="R29" s="328">
        <v>9</v>
      </c>
      <c r="S29" s="328" t="s">
        <v>464</v>
      </c>
      <c r="T29" s="331">
        <v>0.5</v>
      </c>
      <c r="U29" s="332" t="s">
        <v>75</v>
      </c>
      <c r="V29" s="328">
        <v>10</v>
      </c>
      <c r="W29" s="328">
        <v>2</v>
      </c>
      <c r="X29" s="331">
        <v>72</v>
      </c>
      <c r="Y29" s="332">
        <v>810</v>
      </c>
      <c r="Z29" s="335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</row>
    <row r="30" spans="1:37" ht="14.25" customHeight="1">
      <c r="A30" s="359">
        <v>15</v>
      </c>
      <c r="B30" s="328">
        <v>76</v>
      </c>
      <c r="C30" s="328">
        <v>59</v>
      </c>
      <c r="D30" s="330">
        <v>68</v>
      </c>
      <c r="E30" s="328">
        <v>-2</v>
      </c>
      <c r="F30" s="328">
        <v>67</v>
      </c>
      <c r="G30" s="330">
        <v>0</v>
      </c>
      <c r="H30" s="330">
        <v>3</v>
      </c>
      <c r="I30" s="330">
        <v>0</v>
      </c>
      <c r="J30" s="328">
        <v>0</v>
      </c>
      <c r="K30" s="328">
        <v>0</v>
      </c>
      <c r="L30" s="328">
        <v>98</v>
      </c>
      <c r="M30" s="328">
        <v>64</v>
      </c>
      <c r="N30" s="328">
        <v>3012</v>
      </c>
      <c r="O30" s="328">
        <v>3006</v>
      </c>
      <c r="P30" s="328">
        <v>1</v>
      </c>
      <c r="Q30" s="328">
        <v>6</v>
      </c>
      <c r="R30" s="328">
        <v>10</v>
      </c>
      <c r="S30" s="328" t="s">
        <v>238</v>
      </c>
      <c r="T30" s="331">
        <v>2</v>
      </c>
      <c r="U30" s="328" t="s">
        <v>238</v>
      </c>
      <c r="V30" s="328">
        <v>0</v>
      </c>
      <c r="W30" s="328">
        <v>1</v>
      </c>
      <c r="X30" s="331">
        <v>71.8</v>
      </c>
      <c r="Y30" s="332">
        <v>890</v>
      </c>
      <c r="Z30" s="335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</row>
    <row r="31" spans="1:37" ht="14.25" customHeight="1">
      <c r="A31" s="359">
        <v>16</v>
      </c>
      <c r="B31" s="328">
        <v>81</v>
      </c>
      <c r="C31" s="328">
        <v>65</v>
      </c>
      <c r="D31" s="330">
        <v>73</v>
      </c>
      <c r="E31" s="328">
        <v>2</v>
      </c>
      <c r="F31" s="328">
        <v>69</v>
      </c>
      <c r="G31" s="330">
        <v>0</v>
      </c>
      <c r="H31" s="330">
        <v>8</v>
      </c>
      <c r="I31" s="329">
        <v>0.01</v>
      </c>
      <c r="J31" s="328">
        <v>0</v>
      </c>
      <c r="K31" s="328">
        <v>0</v>
      </c>
      <c r="L31" s="328">
        <v>96</v>
      </c>
      <c r="M31" s="328">
        <v>50</v>
      </c>
      <c r="N31" s="328">
        <v>3017</v>
      </c>
      <c r="O31" s="328">
        <v>3010</v>
      </c>
      <c r="P31" s="328" t="s">
        <v>10</v>
      </c>
      <c r="Q31" s="328">
        <v>4</v>
      </c>
      <c r="R31" s="328">
        <v>13</v>
      </c>
      <c r="S31" s="328" t="s">
        <v>110</v>
      </c>
      <c r="T31" s="331">
        <v>1.9</v>
      </c>
      <c r="U31" s="332" t="s">
        <v>110</v>
      </c>
      <c r="V31" s="328">
        <v>8</v>
      </c>
      <c r="W31" s="328">
        <v>6</v>
      </c>
      <c r="X31" s="331">
        <v>74.5</v>
      </c>
      <c r="Y31" s="332">
        <v>1080</v>
      </c>
      <c r="Z31" s="335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</row>
    <row r="32" spans="1:37" ht="14.25" customHeight="1">
      <c r="A32" s="359">
        <v>17</v>
      </c>
      <c r="B32" s="328">
        <v>82</v>
      </c>
      <c r="C32" s="340">
        <v>65</v>
      </c>
      <c r="D32" s="330">
        <v>74</v>
      </c>
      <c r="E32" s="340">
        <v>4</v>
      </c>
      <c r="F32" s="340">
        <v>68</v>
      </c>
      <c r="G32" s="330">
        <v>0</v>
      </c>
      <c r="H32" s="330">
        <v>9</v>
      </c>
      <c r="I32" s="342">
        <v>0.71</v>
      </c>
      <c r="J32" s="340">
        <v>0</v>
      </c>
      <c r="K32" s="340">
        <v>0</v>
      </c>
      <c r="L32" s="328">
        <v>95</v>
      </c>
      <c r="M32" s="328">
        <v>54</v>
      </c>
      <c r="N32" s="340">
        <v>3012</v>
      </c>
      <c r="O32" s="348">
        <v>3002</v>
      </c>
      <c r="P32" s="340">
        <v>1</v>
      </c>
      <c r="Q32" s="340">
        <v>3</v>
      </c>
      <c r="R32" s="340">
        <v>16</v>
      </c>
      <c r="S32" s="340" t="s">
        <v>238</v>
      </c>
      <c r="T32" s="344">
        <v>2</v>
      </c>
      <c r="U32" s="345" t="s">
        <v>241</v>
      </c>
      <c r="V32" s="340">
        <v>9</v>
      </c>
      <c r="W32" s="340">
        <v>9</v>
      </c>
      <c r="X32" s="344">
        <v>76.6</v>
      </c>
      <c r="Y32" s="345">
        <v>1000</v>
      </c>
      <c r="Z32" s="335" t="s">
        <v>279</v>
      </c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</row>
    <row r="33" spans="1:37" ht="14.25" customHeight="1">
      <c r="A33" s="359">
        <v>18</v>
      </c>
      <c r="B33" s="328">
        <v>81</v>
      </c>
      <c r="C33" s="340">
        <v>64</v>
      </c>
      <c r="D33" s="330">
        <v>73</v>
      </c>
      <c r="E33" s="340">
        <v>4</v>
      </c>
      <c r="F33" s="340">
        <v>64</v>
      </c>
      <c r="G33" s="330">
        <v>0</v>
      </c>
      <c r="H33" s="330">
        <v>8</v>
      </c>
      <c r="I33" s="340">
        <v>0.14</v>
      </c>
      <c r="J33" s="340">
        <v>0</v>
      </c>
      <c r="K33" s="340">
        <v>0</v>
      </c>
      <c r="L33" s="328">
        <v>98</v>
      </c>
      <c r="M33" s="328">
        <v>58</v>
      </c>
      <c r="N33" s="340">
        <v>3003</v>
      </c>
      <c r="O33" s="340">
        <v>2976</v>
      </c>
      <c r="P33" s="340">
        <v>2</v>
      </c>
      <c r="Q33" s="340">
        <v>8</v>
      </c>
      <c r="R33" s="340">
        <v>13</v>
      </c>
      <c r="S33" s="340" t="s">
        <v>465</v>
      </c>
      <c r="T33" s="344">
        <v>2.8</v>
      </c>
      <c r="U33" s="345" t="s">
        <v>241</v>
      </c>
      <c r="V33" s="340">
        <v>8</v>
      </c>
      <c r="W33" s="340">
        <v>10</v>
      </c>
      <c r="X33" s="344">
        <v>75.4</v>
      </c>
      <c r="Y33" s="345">
        <v>970</v>
      </c>
      <c r="Z33" s="335" t="s">
        <v>279</v>
      </c>
      <c r="AA33" s="45"/>
      <c r="AB33" s="45"/>
      <c r="AC33" s="45"/>
      <c r="AD33" s="44"/>
      <c r="AE33" s="44"/>
      <c r="AF33" s="44"/>
      <c r="AG33" s="44"/>
      <c r="AH33" s="44"/>
      <c r="AI33" s="44"/>
      <c r="AJ33" s="44"/>
      <c r="AK33" s="44"/>
    </row>
    <row r="34" spans="1:37" ht="14.25" customHeight="1">
      <c r="A34" s="359">
        <v>19</v>
      </c>
      <c r="B34" s="328">
        <v>76</v>
      </c>
      <c r="C34" s="340">
        <v>62</v>
      </c>
      <c r="D34" s="330">
        <v>69</v>
      </c>
      <c r="E34" s="340">
        <v>0</v>
      </c>
      <c r="F34" s="340">
        <v>66</v>
      </c>
      <c r="G34" s="330">
        <v>0</v>
      </c>
      <c r="H34" s="330">
        <v>4</v>
      </c>
      <c r="I34" s="340">
        <v>0.24</v>
      </c>
      <c r="J34" s="340">
        <v>0</v>
      </c>
      <c r="K34" s="340">
        <v>0</v>
      </c>
      <c r="L34" s="328">
        <v>99</v>
      </c>
      <c r="M34" s="328">
        <v>72</v>
      </c>
      <c r="N34" s="340">
        <v>2986</v>
      </c>
      <c r="O34" s="340">
        <v>2977</v>
      </c>
      <c r="P34" s="340">
        <v>1</v>
      </c>
      <c r="Q34" s="340">
        <v>4</v>
      </c>
      <c r="R34" s="340">
        <v>12</v>
      </c>
      <c r="S34" s="340" t="s">
        <v>19</v>
      </c>
      <c r="T34" s="344">
        <v>2.7</v>
      </c>
      <c r="U34" s="345" t="s">
        <v>241</v>
      </c>
      <c r="V34" s="340">
        <v>10</v>
      </c>
      <c r="W34" s="340">
        <v>8</v>
      </c>
      <c r="X34" s="344">
        <v>73</v>
      </c>
      <c r="Y34" s="345">
        <v>970</v>
      </c>
      <c r="Z34" s="335" t="s">
        <v>466</v>
      </c>
      <c r="AA34" s="51"/>
      <c r="AB34" s="51"/>
      <c r="AC34" s="44"/>
      <c r="AD34" s="44"/>
      <c r="AE34" s="44"/>
      <c r="AF34" s="44"/>
      <c r="AG34" s="44"/>
      <c r="AH34" s="44"/>
      <c r="AI34" s="44"/>
      <c r="AJ34" s="44"/>
      <c r="AK34" s="44"/>
    </row>
    <row r="35" spans="1:37" ht="14.25" customHeight="1">
      <c r="A35" s="359">
        <v>20</v>
      </c>
      <c r="B35" s="328">
        <v>77</v>
      </c>
      <c r="C35" s="346">
        <v>65</v>
      </c>
      <c r="D35" s="330">
        <v>71</v>
      </c>
      <c r="E35" s="340">
        <v>2</v>
      </c>
      <c r="F35" s="340">
        <v>67</v>
      </c>
      <c r="G35" s="330">
        <v>0</v>
      </c>
      <c r="H35" s="330">
        <v>6</v>
      </c>
      <c r="I35" s="343">
        <v>0</v>
      </c>
      <c r="J35" s="340">
        <v>0</v>
      </c>
      <c r="K35" s="340">
        <v>0</v>
      </c>
      <c r="L35" s="328">
        <v>98</v>
      </c>
      <c r="M35" s="328">
        <v>71</v>
      </c>
      <c r="N35" s="340">
        <v>3004</v>
      </c>
      <c r="O35" s="340">
        <v>2985</v>
      </c>
      <c r="P35" s="328">
        <v>1</v>
      </c>
      <c r="Q35" s="328">
        <v>6</v>
      </c>
      <c r="R35" s="340">
        <v>16</v>
      </c>
      <c r="S35" s="340" t="s">
        <v>75</v>
      </c>
      <c r="T35" s="344">
        <v>3.1</v>
      </c>
      <c r="U35" s="345" t="s">
        <v>23</v>
      </c>
      <c r="V35" s="340">
        <v>0</v>
      </c>
      <c r="W35" s="340">
        <v>10</v>
      </c>
      <c r="X35" s="344">
        <v>73.9</v>
      </c>
      <c r="Y35" s="345">
        <v>980</v>
      </c>
      <c r="Z35" s="335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</row>
    <row r="36" spans="1:37" ht="14.25" customHeight="1">
      <c r="A36" s="359">
        <v>21</v>
      </c>
      <c r="B36" s="328">
        <v>82</v>
      </c>
      <c r="C36" s="340">
        <v>59</v>
      </c>
      <c r="D36" s="330">
        <v>71</v>
      </c>
      <c r="E36" s="340">
        <v>2</v>
      </c>
      <c r="F36" s="340">
        <v>65</v>
      </c>
      <c r="G36" s="330">
        <v>0</v>
      </c>
      <c r="H36" s="330">
        <v>6</v>
      </c>
      <c r="I36" s="340">
        <v>0</v>
      </c>
      <c r="J36" s="345">
        <v>0</v>
      </c>
      <c r="K36" s="340">
        <v>0</v>
      </c>
      <c r="L36" s="328">
        <v>99</v>
      </c>
      <c r="M36" s="328">
        <v>48</v>
      </c>
      <c r="N36" s="340">
        <v>3011</v>
      </c>
      <c r="O36" s="340">
        <v>3003</v>
      </c>
      <c r="P36" s="340" t="s">
        <v>10</v>
      </c>
      <c r="Q36" s="340">
        <v>1</v>
      </c>
      <c r="R36" s="348">
        <v>8</v>
      </c>
      <c r="S36" s="348" t="s">
        <v>98</v>
      </c>
      <c r="T36" s="344">
        <v>1.4</v>
      </c>
      <c r="U36" s="345" t="s">
        <v>75</v>
      </c>
      <c r="V36" s="340">
        <v>0</v>
      </c>
      <c r="W36" s="340">
        <v>0</v>
      </c>
      <c r="X36" s="344">
        <v>77.4</v>
      </c>
      <c r="Y36" s="345">
        <v>970</v>
      </c>
      <c r="Z36" s="335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</row>
    <row r="37" spans="1:37" ht="14.25" customHeight="1">
      <c r="A37" s="359">
        <v>22</v>
      </c>
      <c r="B37" s="328">
        <v>82</v>
      </c>
      <c r="C37" s="340">
        <v>59</v>
      </c>
      <c r="D37" s="330">
        <v>71</v>
      </c>
      <c r="E37" s="340">
        <v>2</v>
      </c>
      <c r="F37" s="340">
        <v>66</v>
      </c>
      <c r="G37" s="330">
        <v>0</v>
      </c>
      <c r="H37" s="330">
        <v>6</v>
      </c>
      <c r="I37" s="343">
        <v>0</v>
      </c>
      <c r="J37" s="340">
        <v>0</v>
      </c>
      <c r="K37" s="340">
        <v>0</v>
      </c>
      <c r="L37" s="328">
        <v>96</v>
      </c>
      <c r="M37" s="328">
        <v>40</v>
      </c>
      <c r="N37" s="340">
        <v>3010</v>
      </c>
      <c r="O37" s="340">
        <v>3001</v>
      </c>
      <c r="P37" s="340" t="s">
        <v>10</v>
      </c>
      <c r="Q37" s="340">
        <v>3</v>
      </c>
      <c r="R37" s="340">
        <v>10</v>
      </c>
      <c r="S37" s="340" t="s">
        <v>236</v>
      </c>
      <c r="T37" s="344">
        <v>1.3</v>
      </c>
      <c r="U37" s="345" t="s">
        <v>75</v>
      </c>
      <c r="V37" s="340">
        <v>1</v>
      </c>
      <c r="W37" s="340">
        <v>1</v>
      </c>
      <c r="X37" s="344">
        <v>76.1</v>
      </c>
      <c r="Y37" s="345">
        <v>900</v>
      </c>
      <c r="Z37" s="335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</row>
    <row r="38" spans="1:37" ht="14.25" customHeight="1">
      <c r="A38" s="359">
        <v>23</v>
      </c>
      <c r="B38" s="328">
        <v>84</v>
      </c>
      <c r="C38" s="348">
        <v>60</v>
      </c>
      <c r="D38" s="330">
        <v>72</v>
      </c>
      <c r="E38" s="340">
        <v>3</v>
      </c>
      <c r="F38" s="340">
        <v>72</v>
      </c>
      <c r="G38" s="330">
        <v>0</v>
      </c>
      <c r="H38" s="330">
        <v>7</v>
      </c>
      <c r="I38" s="343">
        <v>0</v>
      </c>
      <c r="J38" s="343">
        <v>0</v>
      </c>
      <c r="K38" s="340">
        <v>0</v>
      </c>
      <c r="L38" s="328">
        <v>94</v>
      </c>
      <c r="M38" s="328">
        <v>43</v>
      </c>
      <c r="N38" s="340">
        <v>3003</v>
      </c>
      <c r="O38" s="340">
        <v>2993</v>
      </c>
      <c r="P38" s="328" t="s">
        <v>10</v>
      </c>
      <c r="Q38" s="340">
        <v>3</v>
      </c>
      <c r="R38" s="340">
        <v>11</v>
      </c>
      <c r="S38" s="340" t="s">
        <v>238</v>
      </c>
      <c r="T38" s="344">
        <v>2.6</v>
      </c>
      <c r="U38" s="345" t="s">
        <v>241</v>
      </c>
      <c r="V38" s="340">
        <v>1</v>
      </c>
      <c r="W38" s="340">
        <v>1</v>
      </c>
      <c r="X38" s="344">
        <v>77.7</v>
      </c>
      <c r="Y38" s="345">
        <v>730</v>
      </c>
      <c r="Z38" s="335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</row>
    <row r="39" spans="1:37" ht="14.25" customHeight="1">
      <c r="A39" s="359">
        <v>24</v>
      </c>
      <c r="B39" s="328">
        <v>82</v>
      </c>
      <c r="C39" s="347">
        <v>69</v>
      </c>
      <c r="D39" s="330">
        <v>75</v>
      </c>
      <c r="E39" s="340">
        <v>6</v>
      </c>
      <c r="F39" s="340">
        <v>69</v>
      </c>
      <c r="G39" s="330">
        <v>0</v>
      </c>
      <c r="H39" s="330">
        <v>10</v>
      </c>
      <c r="I39" s="342">
        <v>0.01</v>
      </c>
      <c r="J39" s="340">
        <v>0</v>
      </c>
      <c r="K39" s="340">
        <v>0</v>
      </c>
      <c r="L39" s="328">
        <v>85</v>
      </c>
      <c r="M39" s="328">
        <v>66</v>
      </c>
      <c r="N39" s="340">
        <v>2999</v>
      </c>
      <c r="O39" s="340">
        <v>2989</v>
      </c>
      <c r="P39" s="328">
        <v>2</v>
      </c>
      <c r="Q39" s="340">
        <v>1</v>
      </c>
      <c r="R39" s="340">
        <v>13</v>
      </c>
      <c r="S39" s="340" t="s">
        <v>238</v>
      </c>
      <c r="T39" s="344">
        <v>2.8</v>
      </c>
      <c r="U39" s="345" t="s">
        <v>238</v>
      </c>
      <c r="V39" s="340">
        <v>10</v>
      </c>
      <c r="W39" s="340">
        <v>2</v>
      </c>
      <c r="X39" s="344">
        <v>76.8</v>
      </c>
      <c r="Y39" s="345">
        <v>970</v>
      </c>
      <c r="Z39" s="335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</row>
    <row r="40" spans="1:37" ht="14.25" customHeight="1">
      <c r="A40" s="359">
        <v>25</v>
      </c>
      <c r="B40" s="328">
        <v>76</v>
      </c>
      <c r="C40" s="340">
        <v>63</v>
      </c>
      <c r="D40" s="330">
        <v>70</v>
      </c>
      <c r="E40" s="340">
        <v>0</v>
      </c>
      <c r="F40" s="340">
        <v>66</v>
      </c>
      <c r="G40" s="330">
        <v>0</v>
      </c>
      <c r="H40" s="330">
        <v>5</v>
      </c>
      <c r="I40" s="340">
        <v>0.02</v>
      </c>
      <c r="J40" s="340">
        <v>0</v>
      </c>
      <c r="K40" s="340">
        <v>0</v>
      </c>
      <c r="L40" s="328">
        <v>99</v>
      </c>
      <c r="M40" s="328">
        <v>61</v>
      </c>
      <c r="N40" s="340">
        <v>3010</v>
      </c>
      <c r="O40" s="340">
        <v>2996</v>
      </c>
      <c r="P40" s="340">
        <v>5</v>
      </c>
      <c r="Q40" s="340">
        <v>3</v>
      </c>
      <c r="R40" s="340">
        <v>11</v>
      </c>
      <c r="S40" s="340" t="s">
        <v>98</v>
      </c>
      <c r="T40" s="344">
        <v>3.5</v>
      </c>
      <c r="U40" s="340" t="s">
        <v>236</v>
      </c>
      <c r="V40" s="340">
        <v>10</v>
      </c>
      <c r="W40" s="340">
        <v>0</v>
      </c>
      <c r="X40" s="344">
        <v>73.9</v>
      </c>
      <c r="Y40" s="345">
        <v>890</v>
      </c>
      <c r="Z40" s="335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</row>
    <row r="41" spans="1:37" ht="14.25" customHeight="1">
      <c r="A41" s="359">
        <v>26</v>
      </c>
      <c r="B41" s="328">
        <v>80</v>
      </c>
      <c r="C41" s="340">
        <v>58</v>
      </c>
      <c r="D41" s="330">
        <v>69</v>
      </c>
      <c r="E41" s="340">
        <v>-1</v>
      </c>
      <c r="F41" s="340">
        <v>70</v>
      </c>
      <c r="G41" s="330">
        <v>0</v>
      </c>
      <c r="H41" s="330">
        <v>4</v>
      </c>
      <c r="I41" s="343">
        <v>0</v>
      </c>
      <c r="J41" s="340">
        <v>0</v>
      </c>
      <c r="K41" s="340">
        <v>0</v>
      </c>
      <c r="L41" s="328">
        <v>94</v>
      </c>
      <c r="M41" s="328">
        <v>48</v>
      </c>
      <c r="N41" s="340">
        <v>3012</v>
      </c>
      <c r="O41" s="340">
        <v>2996</v>
      </c>
      <c r="P41" s="340">
        <v>1</v>
      </c>
      <c r="Q41" s="340">
        <v>3</v>
      </c>
      <c r="R41" s="340">
        <v>11</v>
      </c>
      <c r="S41" s="340" t="s">
        <v>110</v>
      </c>
      <c r="T41" s="344">
        <v>2.4</v>
      </c>
      <c r="U41" s="340" t="s">
        <v>238</v>
      </c>
      <c r="V41" s="340">
        <v>0</v>
      </c>
      <c r="W41" s="328">
        <v>5</v>
      </c>
      <c r="X41" s="331">
        <v>74.3</v>
      </c>
      <c r="Y41" s="332">
        <v>750</v>
      </c>
      <c r="Z41" s="335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</row>
    <row r="42" spans="1:37" ht="14.25" customHeight="1">
      <c r="A42" s="359">
        <v>27</v>
      </c>
      <c r="B42" s="328">
        <v>78</v>
      </c>
      <c r="C42" s="340">
        <v>66</v>
      </c>
      <c r="D42" s="330">
        <v>72</v>
      </c>
      <c r="E42" s="340">
        <v>2</v>
      </c>
      <c r="F42" s="340">
        <v>66</v>
      </c>
      <c r="G42" s="330">
        <v>0</v>
      </c>
      <c r="H42" s="330">
        <v>7</v>
      </c>
      <c r="I42" s="342">
        <v>0.85</v>
      </c>
      <c r="J42" s="340">
        <v>0</v>
      </c>
      <c r="K42" s="340">
        <v>0</v>
      </c>
      <c r="L42" s="328">
        <v>99</v>
      </c>
      <c r="M42" s="328">
        <v>73</v>
      </c>
      <c r="N42" s="340">
        <v>2997</v>
      </c>
      <c r="O42" s="340">
        <v>2973</v>
      </c>
      <c r="P42" s="340">
        <v>1</v>
      </c>
      <c r="Q42" s="340">
        <v>11</v>
      </c>
      <c r="R42" s="340">
        <v>44</v>
      </c>
      <c r="S42" s="340" t="s">
        <v>110</v>
      </c>
      <c r="T42" s="344">
        <v>5.9</v>
      </c>
      <c r="U42" s="345" t="s">
        <v>238</v>
      </c>
      <c r="V42" s="340">
        <v>10</v>
      </c>
      <c r="W42" s="340">
        <v>10</v>
      </c>
      <c r="X42" s="344">
        <v>73.8</v>
      </c>
      <c r="Y42" s="345">
        <v>930</v>
      </c>
      <c r="Z42" s="335" t="s">
        <v>467</v>
      </c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</row>
    <row r="43" spans="1:37" ht="14.25" customHeight="1">
      <c r="A43" s="359">
        <v>28</v>
      </c>
      <c r="B43" s="328">
        <v>79</v>
      </c>
      <c r="C43" s="340">
        <v>67</v>
      </c>
      <c r="D43" s="330">
        <v>73</v>
      </c>
      <c r="E43" s="340">
        <v>4</v>
      </c>
      <c r="F43" s="340">
        <v>77</v>
      </c>
      <c r="G43" s="330">
        <v>0</v>
      </c>
      <c r="H43" s="330">
        <v>8</v>
      </c>
      <c r="I43" s="342">
        <v>0.96</v>
      </c>
      <c r="J43" s="340">
        <v>0</v>
      </c>
      <c r="K43" s="340">
        <v>0</v>
      </c>
      <c r="L43" s="328">
        <v>100</v>
      </c>
      <c r="M43" s="328">
        <v>85</v>
      </c>
      <c r="N43" s="340">
        <v>2982</v>
      </c>
      <c r="O43" s="340">
        <v>2955</v>
      </c>
      <c r="P43" s="340">
        <v>2</v>
      </c>
      <c r="Q43" s="340">
        <v>7</v>
      </c>
      <c r="R43" s="340">
        <v>18</v>
      </c>
      <c r="S43" s="340" t="s">
        <v>110</v>
      </c>
      <c r="T43" s="344">
        <v>4.8</v>
      </c>
      <c r="U43" s="340" t="s">
        <v>238</v>
      </c>
      <c r="V43" s="328">
        <v>10</v>
      </c>
      <c r="W43" s="328">
        <v>8</v>
      </c>
      <c r="X43" s="331">
        <v>73.2</v>
      </c>
      <c r="Y43" s="361">
        <v>780</v>
      </c>
      <c r="Z43" s="335" t="s">
        <v>447</v>
      </c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</row>
    <row r="44" spans="1:37" ht="14.25" customHeight="1">
      <c r="A44" s="359">
        <v>29</v>
      </c>
      <c r="B44" s="340">
        <v>79</v>
      </c>
      <c r="C44" s="340">
        <v>65</v>
      </c>
      <c r="D44" s="330">
        <v>72</v>
      </c>
      <c r="E44" s="340">
        <v>4</v>
      </c>
      <c r="F44" s="340">
        <v>69</v>
      </c>
      <c r="G44" s="330">
        <v>0</v>
      </c>
      <c r="H44" s="330">
        <v>7</v>
      </c>
      <c r="I44" s="357">
        <v>0.02</v>
      </c>
      <c r="J44" s="340">
        <v>0</v>
      </c>
      <c r="K44" s="340">
        <v>0</v>
      </c>
      <c r="L44" s="328">
        <v>99</v>
      </c>
      <c r="M44" s="328">
        <v>44</v>
      </c>
      <c r="N44" s="340">
        <v>2988</v>
      </c>
      <c r="O44" s="340">
        <v>2957</v>
      </c>
      <c r="P44" s="340">
        <v>2</v>
      </c>
      <c r="Q44" s="340">
        <v>6</v>
      </c>
      <c r="R44" s="340">
        <v>24</v>
      </c>
      <c r="S44" s="340" t="s">
        <v>465</v>
      </c>
      <c r="T44" s="344">
        <v>3.7</v>
      </c>
      <c r="U44" s="343" t="s">
        <v>465</v>
      </c>
      <c r="V44" s="340">
        <v>9</v>
      </c>
      <c r="W44" s="340">
        <v>1</v>
      </c>
      <c r="X44" s="344">
        <v>75.2</v>
      </c>
      <c r="Y44" s="345">
        <v>910</v>
      </c>
      <c r="Z44" s="335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</row>
    <row r="45" spans="1:37" ht="14.25" customHeight="1">
      <c r="A45" s="359">
        <v>30</v>
      </c>
      <c r="B45" s="328">
        <v>79</v>
      </c>
      <c r="C45" s="340">
        <v>61</v>
      </c>
      <c r="D45" s="330">
        <v>70</v>
      </c>
      <c r="E45" s="340">
        <v>3</v>
      </c>
      <c r="F45" s="340">
        <v>66</v>
      </c>
      <c r="G45" s="330">
        <v>0</v>
      </c>
      <c r="H45" s="330">
        <v>5</v>
      </c>
      <c r="I45" s="402">
        <v>0</v>
      </c>
      <c r="J45" s="343">
        <v>0</v>
      </c>
      <c r="K45" s="340">
        <v>0</v>
      </c>
      <c r="L45" s="328">
        <v>79</v>
      </c>
      <c r="M45" s="328">
        <v>41</v>
      </c>
      <c r="N45" s="340">
        <v>3005</v>
      </c>
      <c r="O45" s="340">
        <v>2988</v>
      </c>
      <c r="P45" s="340">
        <v>2</v>
      </c>
      <c r="Q45" s="340">
        <v>6</v>
      </c>
      <c r="R45" s="340">
        <v>20</v>
      </c>
      <c r="S45" s="340" t="s">
        <v>236</v>
      </c>
      <c r="T45" s="344">
        <v>3.3</v>
      </c>
      <c r="U45" s="343" t="s">
        <v>75</v>
      </c>
      <c r="V45" s="340">
        <v>0</v>
      </c>
      <c r="W45" s="340">
        <v>0</v>
      </c>
      <c r="X45" s="344">
        <v>74.8</v>
      </c>
      <c r="Y45" s="345">
        <v>740</v>
      </c>
      <c r="Z45" s="335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</row>
    <row r="46" spans="1:37" ht="14.25" customHeight="1" thickBot="1">
      <c r="A46" s="359">
        <v>31</v>
      </c>
      <c r="B46" s="373">
        <v>90</v>
      </c>
      <c r="C46" s="374">
        <v>61</v>
      </c>
      <c r="D46" s="330">
        <v>76</v>
      </c>
      <c r="E46" s="374">
        <v>9</v>
      </c>
      <c r="F46" s="374">
        <v>72</v>
      </c>
      <c r="G46" s="375">
        <v>0</v>
      </c>
      <c r="H46" s="375">
        <v>11</v>
      </c>
      <c r="I46" s="375">
        <v>0</v>
      </c>
      <c r="J46" s="374">
        <v>0</v>
      </c>
      <c r="K46" s="374">
        <v>0</v>
      </c>
      <c r="L46" s="374">
        <v>90</v>
      </c>
      <c r="M46" s="374">
        <v>35</v>
      </c>
      <c r="N46" s="376">
        <v>3003</v>
      </c>
      <c r="O46" s="374">
        <v>2992</v>
      </c>
      <c r="P46" s="374" t="s">
        <v>10</v>
      </c>
      <c r="Q46" s="374">
        <v>3</v>
      </c>
      <c r="R46" s="374">
        <v>12</v>
      </c>
      <c r="S46" s="374" t="s">
        <v>75</v>
      </c>
      <c r="T46" s="377">
        <v>1.8</v>
      </c>
      <c r="U46" s="375" t="s">
        <v>75</v>
      </c>
      <c r="V46" s="374">
        <v>0</v>
      </c>
      <c r="W46" s="375">
        <v>0</v>
      </c>
      <c r="X46" s="377">
        <v>77.9</v>
      </c>
      <c r="Y46" s="378">
        <v>700</v>
      </c>
      <c r="Z46" s="349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</row>
    <row r="47" spans="1:37" ht="14.25" customHeight="1">
      <c r="A47" s="261"/>
      <c r="B47" s="350">
        <f>SUM(B16:B46)</f>
        <v>2511</v>
      </c>
      <c r="C47" s="379">
        <f>SUM(C16:C46)</f>
        <v>1946</v>
      </c>
      <c r="D47" s="380"/>
      <c r="E47" s="381">
        <f>SUM(E16:E46)</f>
        <v>70</v>
      </c>
      <c r="F47" s="350">
        <f>SUM(F16:F46)</f>
        <v>2137</v>
      </c>
      <c r="G47" s="382">
        <f>SUM(G16:G46)</f>
        <v>0</v>
      </c>
      <c r="H47" s="382">
        <f>SUM(H16:H46)</f>
        <v>220</v>
      </c>
      <c r="I47" s="352">
        <f>SUM(I16:I46)</f>
        <v>5.27</v>
      </c>
      <c r="J47" s="350">
        <v>0</v>
      </c>
      <c r="K47" s="350"/>
      <c r="L47" s="353"/>
      <c r="M47" s="350"/>
      <c r="N47" s="350"/>
      <c r="O47" s="350"/>
      <c r="P47" s="350">
        <f>SUM(P16:P46)</f>
        <v>40</v>
      </c>
      <c r="Q47" s="350">
        <f>SUM(Q16:Q46)</f>
        <v>111</v>
      </c>
      <c r="R47" s="350">
        <f>MAX(R16:R46)</f>
        <v>44</v>
      </c>
      <c r="S47" s="350" t="s">
        <v>110</v>
      </c>
      <c r="T47" s="350">
        <f>SUM(T16:T46)</f>
        <v>76.1</v>
      </c>
      <c r="U47" s="354"/>
      <c r="V47" s="350">
        <f>SUM(V16:V46)</f>
        <v>165</v>
      </c>
      <c r="W47" s="350">
        <f>SUM(W16:W46)</f>
        <v>122</v>
      </c>
      <c r="X47" s="354"/>
      <c r="Y47" s="353"/>
      <c r="Z47" s="383" t="s">
        <v>11</v>
      </c>
      <c r="AA47" s="52"/>
      <c r="AB47" s="44"/>
      <c r="AC47" s="44"/>
      <c r="AD47" s="44"/>
      <c r="AE47" s="44"/>
      <c r="AF47" s="44"/>
      <c r="AG47" s="44"/>
      <c r="AH47" s="44"/>
      <c r="AI47" s="44"/>
      <c r="AJ47" s="44"/>
      <c r="AK47" s="44"/>
    </row>
    <row r="48" spans="1:37" ht="14.25" customHeight="1">
      <c r="A48" s="291"/>
      <c r="B48" s="354">
        <f>AVERAGE(B16:B46)</f>
        <v>81</v>
      </c>
      <c r="C48" s="354">
        <f>AVERAGE(C16:C46)</f>
        <v>62.774193548387096</v>
      </c>
      <c r="D48" s="384"/>
      <c r="E48" s="354"/>
      <c r="F48" s="354">
        <f>AVERAGE(F16:F46)</f>
        <v>68.93548387096774</v>
      </c>
      <c r="G48" s="353"/>
      <c r="H48" s="353"/>
      <c r="I48" s="353"/>
      <c r="J48" s="353"/>
      <c r="K48" s="353"/>
      <c r="L48" s="354">
        <f aca="true" t="shared" si="0" ref="L48:Q48">AVERAGE(L16:L46)</f>
        <v>90.70967741935483</v>
      </c>
      <c r="M48" s="354">
        <f t="shared" si="0"/>
        <v>54.32258064516129</v>
      </c>
      <c r="N48" s="351">
        <v>3005</v>
      </c>
      <c r="O48" s="351">
        <v>2989</v>
      </c>
      <c r="P48" s="354">
        <v>1.9</v>
      </c>
      <c r="Q48" s="354">
        <f t="shared" si="0"/>
        <v>4.111111111111111</v>
      </c>
      <c r="R48" s="355"/>
      <c r="S48" s="353"/>
      <c r="T48" s="354"/>
      <c r="U48" s="354"/>
      <c r="V48" s="354">
        <f>AVERAGE(V16:V46)</f>
        <v>5.32258064516129</v>
      </c>
      <c r="W48" s="354">
        <v>3.9</v>
      </c>
      <c r="X48" s="354">
        <v>76</v>
      </c>
      <c r="Y48" s="354">
        <f>AVERAGE(Y16:Y46)</f>
        <v>874.1923076923077</v>
      </c>
      <c r="Z48" s="385" t="s">
        <v>60</v>
      </c>
      <c r="AA48" s="52"/>
      <c r="AB48" s="44"/>
      <c r="AC48" s="44"/>
      <c r="AD48" s="44"/>
      <c r="AE48" s="44"/>
      <c r="AF48" s="44"/>
      <c r="AG48" s="44"/>
      <c r="AH48" s="44"/>
      <c r="AI48" s="44"/>
      <c r="AJ48" s="44"/>
      <c r="AK48" s="44"/>
    </row>
    <row r="49" spans="1:37" ht="14.25" customHeight="1">
      <c r="A49" s="252"/>
      <c r="B49" s="386" t="s">
        <v>61</v>
      </c>
      <c r="C49" s="250"/>
      <c r="D49" s="250"/>
      <c r="E49" s="250"/>
      <c r="F49" s="250"/>
      <c r="G49" s="250"/>
      <c r="H49" s="250"/>
      <c r="I49" s="250"/>
      <c r="J49" s="252"/>
      <c r="K49" s="386" t="s">
        <v>64</v>
      </c>
      <c r="L49" s="386"/>
      <c r="M49" s="386"/>
      <c r="N49" s="386"/>
      <c r="O49" s="386"/>
      <c r="P49" s="386"/>
      <c r="Q49" s="386"/>
      <c r="R49" s="252"/>
      <c r="S49" s="252"/>
      <c r="T49" s="386" t="s">
        <v>68</v>
      </c>
      <c r="U49" s="250"/>
      <c r="V49" s="250"/>
      <c r="W49" s="250"/>
      <c r="X49" s="250"/>
      <c r="Y49" s="250"/>
      <c r="Z49" s="387"/>
      <c r="AB49" s="44"/>
      <c r="AC49" s="44"/>
      <c r="AD49" s="44"/>
      <c r="AE49" s="44"/>
      <c r="AF49" s="44"/>
      <c r="AG49" s="44"/>
      <c r="AH49" s="44"/>
      <c r="AI49" s="44"/>
      <c r="AJ49" s="44"/>
      <c r="AK49" s="44"/>
    </row>
    <row r="50" spans="1:37" ht="14.25" customHeight="1">
      <c r="A50" s="252"/>
      <c r="B50" s="250" t="s">
        <v>127</v>
      </c>
      <c r="C50" s="250"/>
      <c r="D50" s="250"/>
      <c r="E50" s="250"/>
      <c r="F50" s="360">
        <v>71.9</v>
      </c>
      <c r="G50" s="252"/>
      <c r="H50" s="250"/>
      <c r="I50" s="246"/>
      <c r="J50" s="252"/>
      <c r="K50" s="250" t="s">
        <v>92</v>
      </c>
      <c r="L50" s="250"/>
      <c r="M50" s="250"/>
      <c r="N50" s="388"/>
      <c r="O50" s="362">
        <f>G47</f>
        <v>0</v>
      </c>
      <c r="P50" s="250"/>
      <c r="Q50" s="250"/>
      <c r="R50" s="252"/>
      <c r="S50" s="252"/>
      <c r="T50" s="250" t="s">
        <v>340</v>
      </c>
      <c r="U50" s="252"/>
      <c r="V50" s="252"/>
      <c r="W50" s="252"/>
      <c r="X50" s="357">
        <v>5.27</v>
      </c>
      <c r="Y50" s="389"/>
      <c r="Z50" s="390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1:37" ht="14.25" customHeight="1">
      <c r="A51" s="252"/>
      <c r="B51" s="250" t="s">
        <v>135</v>
      </c>
      <c r="C51" s="250"/>
      <c r="D51" s="250"/>
      <c r="E51" s="250"/>
      <c r="F51" s="250"/>
      <c r="G51" s="360">
        <v>2.2</v>
      </c>
      <c r="H51" s="252"/>
      <c r="I51" s="391"/>
      <c r="J51" s="252"/>
      <c r="K51" s="250" t="s">
        <v>459</v>
      </c>
      <c r="L51" s="250"/>
      <c r="M51" s="250"/>
      <c r="N51" s="250"/>
      <c r="O51" s="284">
        <v>-25</v>
      </c>
      <c r="P51" s="392"/>
      <c r="Q51" s="393"/>
      <c r="R51" s="252"/>
      <c r="S51" s="252"/>
      <c r="T51" s="250" t="s">
        <v>462</v>
      </c>
      <c r="U51" s="252"/>
      <c r="V51" s="252"/>
      <c r="W51" s="252"/>
      <c r="X51" s="252"/>
      <c r="Y51" s="284">
        <v>1.33</v>
      </c>
      <c r="Z51" s="252"/>
      <c r="AC51" s="44"/>
      <c r="AD51" s="44"/>
      <c r="AE51" s="44"/>
      <c r="AF51" s="44"/>
      <c r="AG51" s="44"/>
      <c r="AH51" s="44"/>
      <c r="AI51" s="44"/>
      <c r="AJ51" s="44"/>
      <c r="AK51" s="44"/>
    </row>
    <row r="52" spans="1:37" ht="14.25" customHeight="1">
      <c r="A52" s="252"/>
      <c r="B52" s="250" t="s">
        <v>129</v>
      </c>
      <c r="C52" s="250"/>
      <c r="D52" s="250"/>
      <c r="E52" s="250"/>
      <c r="F52" s="284">
        <v>2.3</v>
      </c>
      <c r="G52" s="252"/>
      <c r="H52" s="250"/>
      <c r="I52" s="246"/>
      <c r="J52" s="252"/>
      <c r="K52" s="250" t="s">
        <v>472</v>
      </c>
      <c r="L52" s="250"/>
      <c r="M52" s="250"/>
      <c r="N52" s="250"/>
      <c r="O52" s="250"/>
      <c r="P52" s="250"/>
      <c r="Q52" s="284"/>
      <c r="R52" s="390"/>
      <c r="S52" s="252"/>
      <c r="T52" s="250" t="s">
        <v>105</v>
      </c>
      <c r="U52" s="252"/>
      <c r="V52" s="252"/>
      <c r="W52" s="252"/>
      <c r="X52" s="252"/>
      <c r="Y52" s="357">
        <v>21.05</v>
      </c>
      <c r="Z52" s="390"/>
      <c r="AC52" s="44"/>
      <c r="AD52" s="44"/>
      <c r="AE52" s="44"/>
      <c r="AF52" s="44"/>
      <c r="AG52" s="44"/>
      <c r="AH52" s="44"/>
      <c r="AI52" s="44"/>
      <c r="AJ52" s="44"/>
      <c r="AK52" s="44"/>
    </row>
    <row r="53" spans="1:37" ht="14.25" customHeight="1">
      <c r="A53" s="252"/>
      <c r="B53" s="250" t="s">
        <v>62</v>
      </c>
      <c r="C53" s="250"/>
      <c r="D53" s="250"/>
      <c r="E53" s="250"/>
      <c r="F53" s="250"/>
      <c r="G53" s="360">
        <v>47.4</v>
      </c>
      <c r="H53" s="394"/>
      <c r="I53" s="250"/>
      <c r="J53" s="252"/>
      <c r="K53" s="250" t="s">
        <v>460</v>
      </c>
      <c r="L53" s="250"/>
      <c r="M53" s="250"/>
      <c r="N53" s="250"/>
      <c r="O53" s="284">
        <v>-34</v>
      </c>
      <c r="P53" s="392"/>
      <c r="Q53" s="390"/>
      <c r="R53" s="252"/>
      <c r="S53" s="252"/>
      <c r="T53" s="250" t="s">
        <v>146</v>
      </c>
      <c r="U53" s="252"/>
      <c r="V53" s="252"/>
      <c r="W53" s="252"/>
      <c r="X53" s="252"/>
      <c r="Y53" s="357">
        <v>-2.7</v>
      </c>
      <c r="Z53" s="252"/>
      <c r="AC53" s="44"/>
      <c r="AD53" s="44"/>
      <c r="AE53" s="44"/>
      <c r="AF53" s="44"/>
      <c r="AG53" s="44"/>
      <c r="AH53" s="44"/>
      <c r="AI53" s="44"/>
      <c r="AJ53" s="44"/>
      <c r="AK53" s="44"/>
    </row>
    <row r="54" spans="1:37" ht="14.25" customHeight="1">
      <c r="A54" s="252"/>
      <c r="B54" s="250" t="s">
        <v>135</v>
      </c>
      <c r="C54" s="250"/>
      <c r="D54" s="250"/>
      <c r="E54" s="250"/>
      <c r="F54" s="250"/>
      <c r="G54" s="284">
        <v>0.2</v>
      </c>
      <c r="H54" s="252"/>
      <c r="I54" s="391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0" t="s">
        <v>341</v>
      </c>
      <c r="U54" s="252"/>
      <c r="V54" s="252"/>
      <c r="W54" s="252"/>
      <c r="X54" s="357"/>
      <c r="Y54" s="284">
        <v>1.07</v>
      </c>
      <c r="Z54" s="246" t="s">
        <v>471</v>
      </c>
      <c r="AC54" s="44"/>
      <c r="AD54" s="44"/>
      <c r="AE54" s="44"/>
      <c r="AF54" s="44"/>
      <c r="AG54" s="44"/>
      <c r="AH54" s="44"/>
      <c r="AI54" s="44"/>
      <c r="AJ54" s="44"/>
      <c r="AK54" s="44"/>
    </row>
    <row r="55" spans="1:37" ht="14.25" customHeight="1">
      <c r="A55" s="252"/>
      <c r="B55" s="250" t="s">
        <v>78</v>
      </c>
      <c r="C55" s="250"/>
      <c r="D55" s="284">
        <f>MAX(B16:B46)</f>
        <v>94</v>
      </c>
      <c r="E55" s="250" t="s">
        <v>85</v>
      </c>
      <c r="F55" s="284" t="s">
        <v>306</v>
      </c>
      <c r="G55" s="252"/>
      <c r="H55" s="252"/>
      <c r="I55" s="246"/>
      <c r="J55" s="252"/>
      <c r="K55" s="386" t="s">
        <v>65</v>
      </c>
      <c r="L55" s="386"/>
      <c r="M55" s="386"/>
      <c r="N55" s="386"/>
      <c r="O55" s="386"/>
      <c r="P55" s="252"/>
      <c r="Q55" s="252"/>
      <c r="R55" s="252"/>
      <c r="S55" s="252"/>
      <c r="T55" s="250" t="s">
        <v>169</v>
      </c>
      <c r="U55" s="252"/>
      <c r="V55" s="252"/>
      <c r="W55" s="252"/>
      <c r="X55" s="252"/>
      <c r="Y55" s="284">
        <v>0</v>
      </c>
      <c r="AC55" s="44"/>
      <c r="AD55" s="44"/>
      <c r="AE55" s="44"/>
      <c r="AF55" s="44"/>
      <c r="AG55" s="44"/>
      <c r="AH55" s="44"/>
      <c r="AI55" s="44"/>
      <c r="AJ55" s="44"/>
      <c r="AK55" s="44"/>
    </row>
    <row r="56" spans="1:37" ht="14.25" customHeight="1">
      <c r="A56" s="252"/>
      <c r="B56" s="250" t="s">
        <v>79</v>
      </c>
      <c r="C56" s="250"/>
      <c r="D56" s="284">
        <f>MIN(C16:C46)</f>
        <v>55</v>
      </c>
      <c r="E56" s="250" t="s">
        <v>85</v>
      </c>
      <c r="F56" s="284" t="s">
        <v>469</v>
      </c>
      <c r="G56" s="252"/>
      <c r="H56" s="252"/>
      <c r="I56" s="246"/>
      <c r="J56" s="252"/>
      <c r="K56" s="250" t="s">
        <v>92</v>
      </c>
      <c r="L56" s="252"/>
      <c r="M56" s="252"/>
      <c r="N56" s="388"/>
      <c r="O56" s="284">
        <v>220</v>
      </c>
      <c r="P56" s="252"/>
      <c r="Q56" s="252"/>
      <c r="R56" s="252"/>
      <c r="S56" s="252"/>
      <c r="T56" s="250" t="s">
        <v>146</v>
      </c>
      <c r="U56" s="252"/>
      <c r="V56" s="252"/>
      <c r="W56" s="252"/>
      <c r="X56" s="252"/>
      <c r="Y56" s="284">
        <v>0</v>
      </c>
      <c r="Z56" s="395"/>
      <c r="AC56" s="44"/>
      <c r="AD56" s="44"/>
      <c r="AE56" s="44"/>
      <c r="AF56" s="44"/>
      <c r="AG56" s="44"/>
      <c r="AH56" s="44"/>
      <c r="AI56" s="44"/>
      <c r="AJ56" s="44"/>
      <c r="AK56" s="44"/>
    </row>
    <row r="57" spans="1:37" ht="14.25" customHeight="1">
      <c r="A57" s="252"/>
      <c r="B57" s="250"/>
      <c r="C57" s="250" t="s">
        <v>63</v>
      </c>
      <c r="D57" s="250"/>
      <c r="E57" s="250"/>
      <c r="F57" s="250"/>
      <c r="G57" s="250"/>
      <c r="H57" s="250"/>
      <c r="I57" s="246"/>
      <c r="J57" s="252"/>
      <c r="K57" s="250" t="s">
        <v>457</v>
      </c>
      <c r="L57" s="252"/>
      <c r="M57" s="252"/>
      <c r="N57" s="252"/>
      <c r="O57" s="284">
        <v>42</v>
      </c>
      <c r="P57" s="284"/>
      <c r="Q57" s="252"/>
      <c r="R57" s="252"/>
      <c r="S57" s="252"/>
      <c r="T57" s="250" t="s">
        <v>124</v>
      </c>
      <c r="U57" s="252"/>
      <c r="V57" s="252"/>
      <c r="W57" s="252"/>
      <c r="X57" s="252"/>
      <c r="Y57" s="284">
        <v>0</v>
      </c>
      <c r="Z57" s="395"/>
      <c r="AC57" s="44"/>
      <c r="AD57" s="44"/>
      <c r="AE57" s="44"/>
      <c r="AF57" s="44"/>
      <c r="AG57" s="44"/>
      <c r="AH57" s="44"/>
      <c r="AI57" s="44"/>
      <c r="AJ57" s="44"/>
      <c r="AK57" s="44"/>
    </row>
    <row r="58" spans="1:37" ht="14.25" customHeight="1">
      <c r="A58" s="252"/>
      <c r="B58" s="250" t="s">
        <v>166</v>
      </c>
      <c r="C58" s="250"/>
      <c r="D58" s="250"/>
      <c r="E58" s="250"/>
      <c r="F58" s="284">
        <f>COUNTIF(B16:B46,"&gt;=90")</f>
        <v>3</v>
      </c>
      <c r="G58" s="252"/>
      <c r="H58" s="250"/>
      <c r="I58" s="246"/>
      <c r="J58" s="252"/>
      <c r="K58" s="250" t="s">
        <v>143</v>
      </c>
      <c r="L58" s="252"/>
      <c r="M58" s="252"/>
      <c r="N58" s="252"/>
      <c r="O58" s="252"/>
      <c r="P58" s="246">
        <v>610</v>
      </c>
      <c r="Q58" s="284"/>
      <c r="R58" s="390"/>
      <c r="S58" s="252"/>
      <c r="T58" s="250" t="s">
        <v>146</v>
      </c>
      <c r="U58" s="252"/>
      <c r="V58" s="252"/>
      <c r="W58" s="252"/>
      <c r="X58" s="252"/>
      <c r="Y58" s="284">
        <v>0</v>
      </c>
      <c r="Z58" s="395"/>
      <c r="AC58" s="44"/>
      <c r="AD58" s="44"/>
      <c r="AE58" s="44"/>
      <c r="AF58" s="44"/>
      <c r="AG58" s="44"/>
      <c r="AH58" s="44"/>
      <c r="AI58" s="44"/>
      <c r="AJ58" s="44"/>
      <c r="AK58" s="44"/>
    </row>
    <row r="59" spans="1:37" ht="14.25" customHeight="1">
      <c r="A59" s="252"/>
      <c r="B59" s="250" t="s">
        <v>130</v>
      </c>
      <c r="C59" s="250"/>
      <c r="D59" s="250"/>
      <c r="E59" s="250"/>
      <c r="F59" s="284">
        <f>COUNTIF(B16:B46,"&lt;=32")</f>
        <v>0</v>
      </c>
      <c r="G59" s="252"/>
      <c r="H59" s="250"/>
      <c r="I59" s="246"/>
      <c r="J59" s="252"/>
      <c r="K59" s="250" t="s">
        <v>458</v>
      </c>
      <c r="L59" s="252"/>
      <c r="M59" s="252"/>
      <c r="N59" s="252"/>
      <c r="O59" s="284">
        <v>358</v>
      </c>
      <c r="P59" s="392"/>
      <c r="Q59" s="252"/>
      <c r="R59" s="252"/>
      <c r="S59" s="252"/>
      <c r="T59" s="250" t="s">
        <v>94</v>
      </c>
      <c r="U59" s="252"/>
      <c r="V59" s="252"/>
      <c r="W59" s="252"/>
      <c r="X59" s="252"/>
      <c r="Y59" s="284">
        <v>0</v>
      </c>
      <c r="Z59" s="395"/>
      <c r="AC59" s="44"/>
      <c r="AD59" s="44"/>
      <c r="AE59" s="44"/>
      <c r="AF59" s="44"/>
      <c r="AG59" s="44"/>
      <c r="AH59" s="44"/>
      <c r="AI59" s="44"/>
      <c r="AJ59" s="44"/>
      <c r="AK59" s="44"/>
    </row>
    <row r="60" spans="1:37" ht="14.25" customHeight="1">
      <c r="A60" s="252"/>
      <c r="B60" s="250" t="s">
        <v>167</v>
      </c>
      <c r="C60" s="250"/>
      <c r="D60" s="250"/>
      <c r="E60" s="250"/>
      <c r="F60" s="284">
        <f>COUNTIF(C16:C46,"&lt;=32")</f>
        <v>0</v>
      </c>
      <c r="G60" s="252"/>
      <c r="H60" s="250"/>
      <c r="I60" s="246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0" t="s">
        <v>335</v>
      </c>
      <c r="U60" s="252"/>
      <c r="V60" s="252"/>
      <c r="W60" s="252"/>
      <c r="X60" s="252"/>
      <c r="Y60" s="396" t="s">
        <v>76</v>
      </c>
      <c r="Z60" s="252"/>
      <c r="AC60" s="44"/>
      <c r="AD60" s="44"/>
      <c r="AE60" s="44"/>
      <c r="AF60" s="44"/>
      <c r="AG60" s="44"/>
      <c r="AH60" s="44"/>
      <c r="AI60" s="44"/>
      <c r="AJ60" s="44"/>
      <c r="AK60" s="44"/>
    </row>
    <row r="61" spans="1:37" ht="14.25" customHeight="1">
      <c r="A61" s="252"/>
      <c r="B61" s="250" t="s">
        <v>168</v>
      </c>
      <c r="C61" s="250"/>
      <c r="D61" s="250"/>
      <c r="E61" s="250"/>
      <c r="F61" s="284">
        <f>COUNTIF(C16:C46,"&lt;=0")</f>
        <v>0</v>
      </c>
      <c r="G61" s="252"/>
      <c r="H61" s="250"/>
      <c r="I61" s="246"/>
      <c r="J61" s="252"/>
      <c r="K61" s="386" t="s">
        <v>66</v>
      </c>
      <c r="L61" s="397"/>
      <c r="M61" s="397"/>
      <c r="N61" s="397"/>
      <c r="O61" s="397"/>
      <c r="P61" s="252"/>
      <c r="Q61" s="252"/>
      <c r="R61" s="252"/>
      <c r="S61" s="252"/>
      <c r="T61" s="250" t="s">
        <v>95</v>
      </c>
      <c r="U61" s="252"/>
      <c r="V61" s="252"/>
      <c r="W61" s="252"/>
      <c r="X61" s="252"/>
      <c r="Y61" s="396" t="s">
        <v>76</v>
      </c>
      <c r="Z61" s="252"/>
      <c r="AC61" s="44"/>
      <c r="AD61" s="44"/>
      <c r="AE61" s="44"/>
      <c r="AF61" s="44"/>
      <c r="AG61" s="44"/>
      <c r="AH61" s="44"/>
      <c r="AI61" s="44"/>
      <c r="AJ61" s="44"/>
      <c r="AK61" s="44"/>
    </row>
    <row r="62" spans="1:37" ht="14.25" customHeight="1">
      <c r="A62" s="252"/>
      <c r="B62" s="252"/>
      <c r="C62" s="252"/>
      <c r="D62" s="252"/>
      <c r="E62" s="252"/>
      <c r="F62" s="252"/>
      <c r="G62" s="252"/>
      <c r="H62" s="252"/>
      <c r="I62" s="252"/>
      <c r="J62" s="252"/>
      <c r="K62" s="250" t="s">
        <v>133</v>
      </c>
      <c r="L62" s="252"/>
      <c r="M62" s="252"/>
      <c r="N62" s="252"/>
      <c r="O62" s="357">
        <v>29.97</v>
      </c>
      <c r="P62" s="546"/>
      <c r="Q62" s="546"/>
      <c r="R62" s="252"/>
      <c r="S62" s="252"/>
      <c r="T62" s="252"/>
      <c r="U62" s="252"/>
      <c r="V62" s="250" t="s">
        <v>96</v>
      </c>
      <c r="W62" s="250"/>
      <c r="X62" s="250"/>
      <c r="Y62" s="396" t="s">
        <v>76</v>
      </c>
      <c r="Z62" s="252"/>
      <c r="AC62" s="44"/>
      <c r="AD62" s="44"/>
      <c r="AE62" s="44"/>
      <c r="AF62" s="44"/>
      <c r="AG62" s="44"/>
      <c r="AH62" s="44"/>
      <c r="AI62" s="44"/>
      <c r="AJ62" s="44"/>
      <c r="AK62" s="44"/>
    </row>
    <row r="63" spans="1:37" ht="14.25" customHeight="1">
      <c r="A63" s="252"/>
      <c r="B63" s="386" t="s">
        <v>74</v>
      </c>
      <c r="C63" s="397"/>
      <c r="D63" s="397"/>
      <c r="E63" s="397"/>
      <c r="F63" s="252"/>
      <c r="G63" s="252"/>
      <c r="H63" s="252"/>
      <c r="I63" s="252"/>
      <c r="J63" s="252"/>
      <c r="K63" s="250" t="s">
        <v>456</v>
      </c>
      <c r="L63" s="252"/>
      <c r="M63" s="252"/>
      <c r="N63" s="252"/>
      <c r="O63" s="284">
        <v>-0.03</v>
      </c>
      <c r="P63" s="398"/>
      <c r="Q63" s="399"/>
      <c r="R63" s="252"/>
      <c r="S63" s="252"/>
      <c r="T63" s="252"/>
      <c r="U63" s="252"/>
      <c r="V63" s="250" t="s">
        <v>97</v>
      </c>
      <c r="W63" s="250"/>
      <c r="X63" s="250"/>
      <c r="Y63" s="396" t="s">
        <v>76</v>
      </c>
      <c r="Z63" s="252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1:37" ht="14.25" customHeight="1">
      <c r="A64" s="252"/>
      <c r="B64" s="250" t="s">
        <v>127</v>
      </c>
      <c r="C64" s="252"/>
      <c r="D64" s="252"/>
      <c r="E64" s="252"/>
      <c r="F64" s="360"/>
      <c r="G64" s="252"/>
      <c r="H64" s="252"/>
      <c r="I64" s="252"/>
      <c r="J64" s="252"/>
      <c r="K64" s="250" t="s">
        <v>78</v>
      </c>
      <c r="L64" s="252"/>
      <c r="M64" s="357">
        <f>MAX(N16:N46)/100</f>
        <v>30.29</v>
      </c>
      <c r="N64" s="250" t="s">
        <v>85</v>
      </c>
      <c r="O64" s="284" t="s">
        <v>254</v>
      </c>
      <c r="P64" s="399"/>
      <c r="Q64" s="399"/>
      <c r="R64" s="252"/>
      <c r="S64" s="252"/>
      <c r="T64" s="252"/>
      <c r="U64" s="252"/>
      <c r="V64" s="252"/>
      <c r="W64" s="252"/>
      <c r="X64" s="252"/>
      <c r="Y64" s="252"/>
      <c r="Z64" s="252"/>
      <c r="AC64" s="44"/>
      <c r="AD64" s="44"/>
      <c r="AE64" s="44"/>
      <c r="AF64" s="44"/>
      <c r="AG64" s="44"/>
      <c r="AH64" s="44"/>
      <c r="AI64" s="44"/>
      <c r="AJ64" s="44"/>
      <c r="AK64" s="44"/>
    </row>
    <row r="65" spans="1:37" ht="14.25" customHeight="1">
      <c r="A65" s="252"/>
      <c r="B65" s="250" t="s">
        <v>461</v>
      </c>
      <c r="C65" s="252"/>
      <c r="D65" s="252"/>
      <c r="E65" s="252"/>
      <c r="F65" s="246"/>
      <c r="G65" s="250"/>
      <c r="H65" s="250"/>
      <c r="I65" s="252"/>
      <c r="J65" s="252"/>
      <c r="K65" s="250" t="s">
        <v>79</v>
      </c>
      <c r="L65" s="252"/>
      <c r="M65" s="357">
        <f>MIN(O16:O46)/100</f>
        <v>29.55</v>
      </c>
      <c r="N65" s="250" t="s">
        <v>85</v>
      </c>
      <c r="O65" s="284" t="s">
        <v>470</v>
      </c>
      <c r="P65" s="399"/>
      <c r="Q65" s="252"/>
      <c r="R65" s="252"/>
      <c r="S65" s="252"/>
      <c r="T65" s="386" t="s">
        <v>102</v>
      </c>
      <c r="U65" s="386"/>
      <c r="V65" s="386"/>
      <c r="W65" s="386"/>
      <c r="X65" s="386"/>
      <c r="Y65" s="300"/>
      <c r="Z65" s="300"/>
      <c r="AC65" s="44"/>
      <c r="AD65" s="44"/>
      <c r="AE65" s="44"/>
      <c r="AF65" s="44"/>
      <c r="AG65" s="44"/>
      <c r="AH65" s="44"/>
      <c r="AI65" s="44"/>
      <c r="AJ65" s="44"/>
      <c r="AK65" s="44"/>
    </row>
    <row r="66" spans="1:37" ht="14.25" customHeight="1">
      <c r="A66" s="252"/>
      <c r="B66" s="250" t="s">
        <v>84</v>
      </c>
      <c r="C66" s="252"/>
      <c r="D66" s="252"/>
      <c r="E66" s="284">
        <v>44</v>
      </c>
      <c r="F66" s="250" t="s">
        <v>67</v>
      </c>
      <c r="G66" s="246" t="s">
        <v>438</v>
      </c>
      <c r="H66" s="246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0" t="s">
        <v>127</v>
      </c>
      <c r="U66" s="250"/>
      <c r="V66" s="250"/>
      <c r="W66" s="250"/>
      <c r="X66" s="284"/>
      <c r="Y66" s="392"/>
      <c r="Z66" s="252"/>
      <c r="AC66" s="44"/>
      <c r="AD66" s="44"/>
      <c r="AE66" s="44"/>
      <c r="AF66" s="44"/>
      <c r="AG66" s="44"/>
      <c r="AH66" s="44"/>
      <c r="AI66" s="44"/>
      <c r="AJ66" s="44"/>
      <c r="AK66" s="44"/>
    </row>
    <row r="67" spans="1:37" ht="14.25" customHeight="1">
      <c r="A67" s="252"/>
      <c r="B67" s="250" t="s">
        <v>145</v>
      </c>
      <c r="C67" s="252"/>
      <c r="D67" s="252"/>
      <c r="E67" s="284" t="s">
        <v>110</v>
      </c>
      <c r="F67" s="392"/>
      <c r="G67" s="390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0" t="s">
        <v>244</v>
      </c>
      <c r="U67" s="252"/>
      <c r="V67" s="246"/>
      <c r="W67" s="392"/>
      <c r="X67" s="392" t="s">
        <v>67</v>
      </c>
      <c r="Y67" s="284"/>
      <c r="Z67" s="252"/>
      <c r="AC67" s="44"/>
      <c r="AD67" s="44"/>
      <c r="AE67" s="44"/>
      <c r="AF67" s="44"/>
      <c r="AG67" s="44"/>
      <c r="AH67" s="44"/>
      <c r="AI67" s="44"/>
      <c r="AJ67" s="44"/>
      <c r="AK67" s="44"/>
    </row>
    <row r="68" spans="1:37" ht="14.25" customHeight="1">
      <c r="A68" s="252"/>
      <c r="Y68" s="252"/>
      <c r="Z68" s="400"/>
      <c r="AB68" s="44"/>
      <c r="AC68" s="44"/>
      <c r="AD68" s="44"/>
      <c r="AE68" s="44"/>
      <c r="AF68" s="44"/>
      <c r="AG68" s="44"/>
      <c r="AH68" s="44"/>
      <c r="AI68" s="44"/>
      <c r="AJ68" s="44"/>
      <c r="AK68" s="44"/>
    </row>
    <row r="69" spans="2:37" ht="14.25" customHeight="1">
      <c r="B69" s="286" t="s">
        <v>468</v>
      </c>
      <c r="C69" s="286"/>
      <c r="D69" s="286"/>
      <c r="E69" s="286"/>
      <c r="F69" s="286"/>
      <c r="G69" s="286"/>
      <c r="H69" s="286"/>
      <c r="I69" s="286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Z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</row>
    <row r="70" spans="2:37" ht="14.25" customHeight="1"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1"/>
      <c r="Q70" s="1"/>
      <c r="R70" s="1"/>
      <c r="AB70" s="44"/>
      <c r="AC70" s="44"/>
      <c r="AD70" s="44"/>
      <c r="AE70" s="44"/>
      <c r="AF70" s="44"/>
      <c r="AG70" s="44"/>
      <c r="AH70" s="44"/>
      <c r="AI70" s="44"/>
      <c r="AJ70" s="44"/>
      <c r="AK70" s="44"/>
    </row>
    <row r="71" spans="2:37" ht="14.2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63"/>
      <c r="Q71" s="63"/>
      <c r="R71" s="63"/>
      <c r="S71" s="20"/>
      <c r="T71" s="20"/>
      <c r="AB71" s="44"/>
      <c r="AC71" s="44"/>
      <c r="AD71" s="44"/>
      <c r="AE71" s="44"/>
      <c r="AF71" s="44"/>
      <c r="AG71" s="44"/>
      <c r="AH71" s="44"/>
      <c r="AI71" s="44"/>
      <c r="AJ71" s="44"/>
      <c r="AK71" s="44"/>
    </row>
    <row r="72" spans="2:37" ht="14.25" customHeight="1">
      <c r="B72" s="63"/>
      <c r="C72" s="1"/>
      <c r="D72" s="1"/>
      <c r="E72" s="1"/>
      <c r="F72" s="1"/>
      <c r="G72" s="1"/>
      <c r="H72" s="1"/>
      <c r="I72" s="1"/>
      <c r="J72" s="1"/>
      <c r="K72" s="1"/>
      <c r="L72" s="1"/>
      <c r="AB72" s="44"/>
      <c r="AC72" s="44"/>
      <c r="AD72" s="44"/>
      <c r="AE72" s="44"/>
      <c r="AF72" s="44"/>
      <c r="AG72" s="44"/>
      <c r="AH72" s="44"/>
      <c r="AI72" s="44"/>
      <c r="AJ72" s="44"/>
      <c r="AK72" s="44"/>
    </row>
    <row r="73" ht="14.25" customHeight="1"/>
  </sheetData>
  <sheetProtection/>
  <mergeCells count="1">
    <mergeCell ref="P62:Q62"/>
  </mergeCells>
  <printOptions horizontalCentered="1" verticalCentered="1"/>
  <pageMargins left="0" right="0" top="0" bottom="0" header="0" footer="0"/>
  <pageSetup fitToHeight="1" fitToWidth="1"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77"/>
  <sheetViews>
    <sheetView zoomScale="166" zoomScaleNormal="166" zoomScalePageLayoutView="0" workbookViewId="0" topLeftCell="A49">
      <selection activeCell="Y61" sqref="Y61"/>
    </sheetView>
  </sheetViews>
  <sheetFormatPr defaultColWidth="9.140625" defaultRowHeight="12.75"/>
  <cols>
    <col min="1" max="1" width="4.28125" style="86" customWidth="1"/>
    <col min="2" max="2" width="6.7109375" style="86" customWidth="1"/>
    <col min="3" max="3" width="5.28125" style="86" customWidth="1"/>
    <col min="4" max="5" width="4.28125" style="86" customWidth="1"/>
    <col min="6" max="6" width="5.421875" style="86" customWidth="1"/>
    <col min="7" max="7" width="3.140625" style="86" customWidth="1"/>
    <col min="8" max="8" width="4.28125" style="86" customWidth="1"/>
    <col min="9" max="9" width="5.421875" style="86" customWidth="1"/>
    <col min="10" max="11" width="4.28125" style="86" customWidth="1"/>
    <col min="12" max="12" width="5.00390625" style="86" customWidth="1"/>
    <col min="13" max="13" width="5.28125" style="86" customWidth="1"/>
    <col min="14" max="14" width="5.8515625" style="86" customWidth="1"/>
    <col min="15" max="15" width="5.7109375" style="86" customWidth="1"/>
    <col min="16" max="16" width="3.8515625" style="86" customWidth="1"/>
    <col min="17" max="17" width="4.140625" style="86" customWidth="1"/>
    <col min="18" max="18" width="4.28125" style="86" customWidth="1"/>
    <col min="19" max="19" width="5.421875" style="86" customWidth="1"/>
    <col min="20" max="20" width="4.00390625" style="86" customWidth="1"/>
    <col min="21" max="21" width="5.140625" style="86" customWidth="1"/>
    <col min="22" max="23" width="4.421875" style="86" customWidth="1"/>
    <col min="24" max="24" width="5.421875" style="86" customWidth="1"/>
    <col min="25" max="25" width="6.00390625" style="86" customWidth="1"/>
    <col min="26" max="26" width="4.28125" style="86" customWidth="1"/>
    <col min="27" max="27" width="19.8515625" style="86" customWidth="1"/>
    <col min="28" max="29" width="4.28125" style="86" customWidth="1"/>
    <col min="30" max="16384" width="9.140625" style="86" customWidth="1"/>
  </cols>
  <sheetData>
    <row r="2" spans="1:26" ht="15" customHeight="1">
      <c r="A2" s="286" t="s">
        <v>69</v>
      </c>
      <c r="B2" s="286"/>
      <c r="C2" s="286"/>
      <c r="D2" s="286"/>
      <c r="E2" s="286"/>
      <c r="F2" s="250"/>
      <c r="G2" s="250"/>
      <c r="H2" s="85"/>
      <c r="U2" s="286" t="s">
        <v>71</v>
      </c>
      <c r="V2" s="286"/>
      <c r="W2" s="286"/>
      <c r="X2" s="286"/>
      <c r="Y2" s="286"/>
      <c r="Z2" s="250"/>
    </row>
    <row r="3" spans="1:26" ht="15" customHeight="1">
      <c r="A3" s="286" t="s">
        <v>53</v>
      </c>
      <c r="B3" s="286"/>
      <c r="C3" s="286"/>
      <c r="D3" s="286"/>
      <c r="E3" s="286"/>
      <c r="F3" s="250"/>
      <c r="G3" s="250"/>
      <c r="H3" s="85"/>
      <c r="U3" s="286" t="s">
        <v>72</v>
      </c>
      <c r="V3" s="286"/>
      <c r="W3" s="286"/>
      <c r="X3" s="286"/>
      <c r="Y3" s="286"/>
      <c r="Z3" s="250"/>
    </row>
    <row r="4" spans="1:26" ht="15" customHeight="1">
      <c r="A4" s="286" t="s">
        <v>86</v>
      </c>
      <c r="B4" s="286"/>
      <c r="C4" s="286"/>
      <c r="D4" s="286"/>
      <c r="E4" s="286"/>
      <c r="F4" s="250"/>
      <c r="G4" s="250"/>
      <c r="H4" s="85"/>
      <c r="U4" s="286" t="s">
        <v>73</v>
      </c>
      <c r="V4" s="286"/>
      <c r="W4" s="286"/>
      <c r="X4" s="286"/>
      <c r="Y4" s="286"/>
      <c r="Z4" s="250"/>
    </row>
    <row r="5" spans="1:26" ht="15" customHeight="1">
      <c r="A5" s="286" t="s">
        <v>54</v>
      </c>
      <c r="B5" s="286"/>
      <c r="C5" s="286"/>
      <c r="D5" s="286"/>
      <c r="E5" s="286"/>
      <c r="F5" s="250"/>
      <c r="G5" s="250"/>
      <c r="H5" s="85"/>
      <c r="K5" s="237"/>
      <c r="L5" s="259" t="s">
        <v>473</v>
      </c>
      <c r="M5" s="248"/>
      <c r="N5" s="248"/>
      <c r="O5" s="248"/>
      <c r="P5" s="87"/>
      <c r="U5" s="63"/>
      <c r="V5" s="286"/>
      <c r="W5" s="286" t="s">
        <v>316</v>
      </c>
      <c r="X5" s="286"/>
      <c r="Y5" s="286"/>
      <c r="Z5" s="250"/>
    </row>
    <row r="6" spans="1:26" ht="15" customHeight="1">
      <c r="A6" s="286" t="s">
        <v>55</v>
      </c>
      <c r="B6" s="286"/>
      <c r="C6" s="286"/>
      <c r="D6" s="286"/>
      <c r="E6" s="286"/>
      <c r="F6" s="250"/>
      <c r="G6" s="250"/>
      <c r="H6" s="85"/>
      <c r="U6" s="63"/>
      <c r="V6" s="286"/>
      <c r="W6" s="286" t="s">
        <v>343</v>
      </c>
      <c r="X6" s="286"/>
      <c r="Y6" s="286"/>
      <c r="Z6" s="250"/>
    </row>
    <row r="7" spans="1:26" ht="15" customHeight="1">
      <c r="A7" s="252"/>
      <c r="B7" s="252"/>
      <c r="C7" s="252"/>
      <c r="D7" s="252"/>
      <c r="E7" s="252"/>
      <c r="F7" s="252"/>
      <c r="G7" s="252"/>
      <c r="K7" s="246" t="s">
        <v>59</v>
      </c>
      <c r="L7" s="246"/>
      <c r="M7" s="246"/>
      <c r="N7" s="246"/>
      <c r="O7" s="246"/>
      <c r="P7" s="88"/>
      <c r="Q7" s="88"/>
      <c r="T7" s="88"/>
      <c r="V7" s="85"/>
      <c r="W7" s="85"/>
      <c r="X7" s="85"/>
      <c r="Y7" s="89"/>
      <c r="Z7" s="85"/>
    </row>
    <row r="8" ht="15" customHeight="1"/>
    <row r="9" spans="11:19" ht="15" customHeight="1">
      <c r="K9" s="248" t="s">
        <v>58</v>
      </c>
      <c r="L9" s="248"/>
      <c r="M9" s="248"/>
      <c r="N9" s="248"/>
      <c r="O9" s="248"/>
      <c r="P9" s="248"/>
      <c r="Q9" s="90"/>
      <c r="R9" s="90"/>
      <c r="S9" s="90"/>
    </row>
    <row r="10" spans="1:27" ht="15" customHeight="1">
      <c r="A10" s="141"/>
      <c r="B10" s="363"/>
      <c r="C10" s="363" t="s">
        <v>50</v>
      </c>
      <c r="D10" s="363"/>
      <c r="E10" s="363"/>
      <c r="F10" s="363"/>
      <c r="G10" s="363"/>
      <c r="H10" s="363"/>
      <c r="I10" s="363" t="s">
        <v>52</v>
      </c>
      <c r="J10" s="363"/>
      <c r="K10" s="363"/>
      <c r="L10" s="363"/>
      <c r="M10" s="363"/>
      <c r="N10" s="363"/>
      <c r="O10" s="363"/>
      <c r="P10" s="363"/>
      <c r="Q10" s="363" t="s">
        <v>51</v>
      </c>
      <c r="R10" s="363"/>
      <c r="S10" s="363"/>
      <c r="T10" s="363"/>
      <c r="U10" s="142"/>
      <c r="V10" s="142"/>
      <c r="W10" s="142"/>
      <c r="X10" s="142"/>
      <c r="Y10" s="142"/>
      <c r="Z10" s="141"/>
      <c r="AA10" s="409"/>
    </row>
    <row r="11" spans="1:27" ht="15" customHeight="1">
      <c r="A11" s="10" t="s">
        <v>9</v>
      </c>
      <c r="B11" s="124" t="s">
        <v>20</v>
      </c>
      <c r="C11" s="124" t="s">
        <v>20</v>
      </c>
      <c r="D11" s="124" t="s">
        <v>17</v>
      </c>
      <c r="E11" s="124" t="s">
        <v>3</v>
      </c>
      <c r="F11" s="124" t="s">
        <v>5</v>
      </c>
      <c r="G11" s="124" t="s">
        <v>8</v>
      </c>
      <c r="H11" s="124" t="s">
        <v>10</v>
      </c>
      <c r="I11" s="124" t="s">
        <v>11</v>
      </c>
      <c r="J11" s="124" t="s">
        <v>13</v>
      </c>
      <c r="K11" s="124" t="s">
        <v>13</v>
      </c>
      <c r="L11" s="124" t="s">
        <v>0</v>
      </c>
      <c r="M11" s="124" t="s">
        <v>1</v>
      </c>
      <c r="N11" s="124" t="s">
        <v>0</v>
      </c>
      <c r="O11" s="124" t="s">
        <v>1</v>
      </c>
      <c r="P11" s="124"/>
      <c r="Q11" s="124"/>
      <c r="R11" s="124" t="s">
        <v>0</v>
      </c>
      <c r="S11" s="124" t="s">
        <v>40</v>
      </c>
      <c r="T11" s="124" t="s">
        <v>2</v>
      </c>
      <c r="U11" s="124" t="s">
        <v>41</v>
      </c>
      <c r="V11" s="124" t="s">
        <v>42</v>
      </c>
      <c r="W11" s="124" t="s">
        <v>42</v>
      </c>
      <c r="X11" s="124" t="s">
        <v>46</v>
      </c>
      <c r="Y11" s="124" t="s">
        <v>99</v>
      </c>
      <c r="Z11" s="143" t="s">
        <v>70</v>
      </c>
      <c r="AA11" s="410"/>
    </row>
    <row r="12" spans="1:27" ht="15" customHeight="1">
      <c r="A12" s="12" t="s">
        <v>17</v>
      </c>
      <c r="B12" s="124" t="s">
        <v>17</v>
      </c>
      <c r="C12" s="124" t="s">
        <v>22</v>
      </c>
      <c r="D12" s="124" t="s">
        <v>56</v>
      </c>
      <c r="E12" s="124" t="s">
        <v>25</v>
      </c>
      <c r="F12" s="124" t="s">
        <v>6</v>
      </c>
      <c r="G12" s="124" t="s">
        <v>9</v>
      </c>
      <c r="H12" s="124" t="s">
        <v>9</v>
      </c>
      <c r="I12" s="124" t="s">
        <v>12</v>
      </c>
      <c r="J12" s="124" t="s">
        <v>14</v>
      </c>
      <c r="K12" s="124" t="s">
        <v>15</v>
      </c>
      <c r="L12" s="124" t="s">
        <v>29</v>
      </c>
      <c r="M12" s="124" t="s">
        <v>29</v>
      </c>
      <c r="N12" s="124" t="s">
        <v>33</v>
      </c>
      <c r="O12" s="124" t="s">
        <v>33</v>
      </c>
      <c r="P12" s="124" t="s">
        <v>5</v>
      </c>
      <c r="Q12" s="124" t="s">
        <v>5</v>
      </c>
      <c r="R12" s="124" t="s">
        <v>38</v>
      </c>
      <c r="S12" s="124"/>
      <c r="T12" s="124" t="s">
        <v>38</v>
      </c>
      <c r="U12" s="124" t="s">
        <v>40</v>
      </c>
      <c r="V12" s="124" t="s">
        <v>43</v>
      </c>
      <c r="W12" s="124" t="s">
        <v>43</v>
      </c>
      <c r="X12" s="124" t="s">
        <v>47</v>
      </c>
      <c r="Y12" s="124" t="s">
        <v>100</v>
      </c>
      <c r="Z12" s="184"/>
      <c r="AA12" s="410"/>
    </row>
    <row r="13" spans="1:27" ht="15" customHeight="1">
      <c r="A13" s="12" t="s">
        <v>18</v>
      </c>
      <c r="B13" s="124" t="s">
        <v>21</v>
      </c>
      <c r="C13" s="124" t="s">
        <v>23</v>
      </c>
      <c r="D13" s="124" t="s">
        <v>57</v>
      </c>
      <c r="E13" s="124" t="s">
        <v>4</v>
      </c>
      <c r="F13" s="124" t="s">
        <v>7</v>
      </c>
      <c r="G13" s="124" t="s">
        <v>9</v>
      </c>
      <c r="H13" s="124" t="s">
        <v>9</v>
      </c>
      <c r="I13" s="124" t="s">
        <v>26</v>
      </c>
      <c r="J13" s="124" t="s">
        <v>15</v>
      </c>
      <c r="K13" s="124" t="s">
        <v>27</v>
      </c>
      <c r="L13" s="124" t="s">
        <v>30</v>
      </c>
      <c r="M13" s="124" t="s">
        <v>30</v>
      </c>
      <c r="N13" s="124" t="s">
        <v>34</v>
      </c>
      <c r="O13" s="124" t="s">
        <v>34</v>
      </c>
      <c r="P13" s="124" t="s">
        <v>36</v>
      </c>
      <c r="Q13" s="124" t="s">
        <v>37</v>
      </c>
      <c r="R13" s="124" t="s">
        <v>39</v>
      </c>
      <c r="S13" s="124"/>
      <c r="T13" s="124" t="s">
        <v>39</v>
      </c>
      <c r="U13" s="42"/>
      <c r="V13" s="124" t="s">
        <v>44</v>
      </c>
      <c r="W13" s="124" t="s">
        <v>45</v>
      </c>
      <c r="X13" s="124" t="s">
        <v>48</v>
      </c>
      <c r="Y13" s="124" t="s">
        <v>0</v>
      </c>
      <c r="Z13" s="184"/>
      <c r="AA13" s="410"/>
    </row>
    <row r="14" spans="1:27" ht="15" customHeight="1">
      <c r="A14" s="12" t="s">
        <v>19</v>
      </c>
      <c r="B14" s="124" t="s">
        <v>24</v>
      </c>
      <c r="C14" s="124" t="s">
        <v>24</v>
      </c>
      <c r="D14" s="124"/>
      <c r="E14" s="124"/>
      <c r="F14" s="124" t="s">
        <v>24</v>
      </c>
      <c r="G14" s="124"/>
      <c r="H14" s="124"/>
      <c r="I14" s="124"/>
      <c r="J14" s="124" t="s">
        <v>16</v>
      </c>
      <c r="K14" s="124" t="s">
        <v>142</v>
      </c>
      <c r="L14" s="124" t="s">
        <v>31</v>
      </c>
      <c r="M14" s="124" t="s">
        <v>31</v>
      </c>
      <c r="N14" s="124" t="s">
        <v>35</v>
      </c>
      <c r="O14" s="124" t="s">
        <v>35</v>
      </c>
      <c r="P14" s="124"/>
      <c r="Q14" s="124"/>
      <c r="R14" s="124"/>
      <c r="S14" s="124"/>
      <c r="T14" s="42"/>
      <c r="U14" s="124"/>
      <c r="V14" s="124" t="s">
        <v>32</v>
      </c>
      <c r="W14" s="124" t="s">
        <v>32</v>
      </c>
      <c r="X14" s="124" t="s">
        <v>49</v>
      </c>
      <c r="Y14" s="124" t="s">
        <v>101</v>
      </c>
      <c r="Z14" s="184"/>
      <c r="AA14" s="410"/>
    </row>
    <row r="15" spans="1:27" ht="15" customHeight="1">
      <c r="A15" s="144"/>
      <c r="B15" s="125"/>
      <c r="C15" s="125"/>
      <c r="D15" s="125"/>
      <c r="E15" s="125"/>
      <c r="F15" s="125"/>
      <c r="G15" s="125"/>
      <c r="H15" s="125"/>
      <c r="I15" s="125"/>
      <c r="J15" s="125"/>
      <c r="K15" s="125" t="s">
        <v>16</v>
      </c>
      <c r="L15" s="125" t="s">
        <v>32</v>
      </c>
      <c r="M15" s="125" t="s">
        <v>32</v>
      </c>
      <c r="N15" s="125"/>
      <c r="O15" s="126"/>
      <c r="P15" s="125"/>
      <c r="Q15" s="125"/>
      <c r="R15" s="125"/>
      <c r="S15" s="125"/>
      <c r="T15" s="126"/>
      <c r="U15" s="125"/>
      <c r="V15" s="125"/>
      <c r="W15" s="125"/>
      <c r="X15" s="125" t="s">
        <v>24</v>
      </c>
      <c r="Y15" s="125"/>
      <c r="Z15" s="185"/>
      <c r="AA15" s="411"/>
    </row>
    <row r="16" spans="1:27" ht="15.75" customHeight="1">
      <c r="A16" s="188">
        <v>1</v>
      </c>
      <c r="B16" s="189">
        <v>88</v>
      </c>
      <c r="C16" s="189">
        <v>66</v>
      </c>
      <c r="D16" s="190">
        <v>77</v>
      </c>
      <c r="E16" s="190">
        <v>10</v>
      </c>
      <c r="F16" s="189">
        <v>77</v>
      </c>
      <c r="G16" s="190">
        <v>0</v>
      </c>
      <c r="H16" s="190">
        <v>12</v>
      </c>
      <c r="I16" s="190">
        <v>0</v>
      </c>
      <c r="J16" s="189">
        <v>0</v>
      </c>
      <c r="K16" s="189">
        <v>0</v>
      </c>
      <c r="L16" s="189">
        <v>94</v>
      </c>
      <c r="M16" s="189">
        <v>49</v>
      </c>
      <c r="N16" s="189">
        <v>2995</v>
      </c>
      <c r="O16" s="189">
        <v>2980</v>
      </c>
      <c r="P16" s="189">
        <v>1</v>
      </c>
      <c r="Q16" s="189">
        <v>8</v>
      </c>
      <c r="R16" s="189">
        <v>14</v>
      </c>
      <c r="S16" s="189" t="s">
        <v>109</v>
      </c>
      <c r="T16" s="191">
        <v>2.5</v>
      </c>
      <c r="U16" s="192" t="s">
        <v>241</v>
      </c>
      <c r="V16" s="189">
        <v>0</v>
      </c>
      <c r="W16" s="189">
        <v>0</v>
      </c>
      <c r="X16" s="191">
        <v>78.1</v>
      </c>
      <c r="Y16" s="192">
        <v>690</v>
      </c>
      <c r="Z16" s="315"/>
      <c r="AA16" s="403"/>
    </row>
    <row r="17" spans="1:27" ht="15.75" customHeight="1">
      <c r="A17" s="188">
        <v>2</v>
      </c>
      <c r="B17" s="194">
        <v>88</v>
      </c>
      <c r="C17" s="189">
        <v>69</v>
      </c>
      <c r="D17" s="190">
        <v>79</v>
      </c>
      <c r="E17" s="190">
        <v>11</v>
      </c>
      <c r="F17" s="189">
        <v>69</v>
      </c>
      <c r="G17" s="190">
        <v>0</v>
      </c>
      <c r="H17" s="190">
        <v>14</v>
      </c>
      <c r="I17" s="192">
        <v>0</v>
      </c>
      <c r="J17" s="189">
        <v>0</v>
      </c>
      <c r="K17" s="189">
        <v>0</v>
      </c>
      <c r="L17" s="189">
        <v>85</v>
      </c>
      <c r="M17" s="189">
        <v>58</v>
      </c>
      <c r="N17" s="189">
        <v>3005</v>
      </c>
      <c r="O17" s="189">
        <v>2980</v>
      </c>
      <c r="P17" s="189">
        <v>5</v>
      </c>
      <c r="Q17" s="189">
        <v>6</v>
      </c>
      <c r="R17" s="189">
        <v>20</v>
      </c>
      <c r="S17" s="189" t="s">
        <v>109</v>
      </c>
      <c r="T17" s="191">
        <v>4</v>
      </c>
      <c r="U17" s="192" t="s">
        <v>241</v>
      </c>
      <c r="V17" s="189">
        <v>0</v>
      </c>
      <c r="W17" s="189">
        <v>6</v>
      </c>
      <c r="X17" s="302">
        <v>77.2</v>
      </c>
      <c r="Y17" s="303">
        <v>820</v>
      </c>
      <c r="Z17" s="315"/>
      <c r="AA17" s="403"/>
    </row>
    <row r="18" spans="1:27" ht="15.75" customHeight="1">
      <c r="A18" s="188">
        <v>3</v>
      </c>
      <c r="B18" s="189">
        <v>74</v>
      </c>
      <c r="C18" s="189">
        <v>58</v>
      </c>
      <c r="D18" s="190">
        <v>66</v>
      </c>
      <c r="E18" s="190">
        <v>-1</v>
      </c>
      <c r="F18" s="189">
        <v>59</v>
      </c>
      <c r="G18" s="190">
        <v>0</v>
      </c>
      <c r="H18" s="190">
        <v>1</v>
      </c>
      <c r="I18" s="190">
        <v>0</v>
      </c>
      <c r="J18" s="189">
        <v>0</v>
      </c>
      <c r="K18" s="189">
        <v>0</v>
      </c>
      <c r="L18" s="189">
        <v>86</v>
      </c>
      <c r="M18" s="189">
        <v>52</v>
      </c>
      <c r="N18" s="189">
        <v>3025</v>
      </c>
      <c r="O18" s="189">
        <v>3005</v>
      </c>
      <c r="P18" s="189">
        <v>1</v>
      </c>
      <c r="Q18" s="189">
        <v>5</v>
      </c>
      <c r="R18" s="189">
        <v>15</v>
      </c>
      <c r="S18" s="189" t="s">
        <v>98</v>
      </c>
      <c r="T18" s="191">
        <v>3.4</v>
      </c>
      <c r="U18" s="192" t="s">
        <v>98</v>
      </c>
      <c r="V18" s="189">
        <v>0</v>
      </c>
      <c r="W18" s="197">
        <v>0</v>
      </c>
      <c r="X18" s="191">
        <v>77.2</v>
      </c>
      <c r="Y18" s="192">
        <v>780</v>
      </c>
      <c r="Z18" s="315"/>
      <c r="AA18" s="403"/>
    </row>
    <row r="19" spans="1:27" ht="15.75" customHeight="1">
      <c r="A19" s="188">
        <v>4</v>
      </c>
      <c r="B19" s="197">
        <v>74</v>
      </c>
      <c r="C19" s="189">
        <v>51</v>
      </c>
      <c r="D19" s="190">
        <v>63</v>
      </c>
      <c r="E19" s="190">
        <v>-3</v>
      </c>
      <c r="F19" s="189">
        <v>61</v>
      </c>
      <c r="G19" s="190">
        <v>2</v>
      </c>
      <c r="H19" s="190">
        <v>0</v>
      </c>
      <c r="I19" s="189">
        <v>0</v>
      </c>
      <c r="J19" s="189">
        <v>0</v>
      </c>
      <c r="K19" s="189">
        <v>0</v>
      </c>
      <c r="L19" s="189">
        <v>92</v>
      </c>
      <c r="M19" s="189">
        <v>49</v>
      </c>
      <c r="N19" s="189">
        <v>3025</v>
      </c>
      <c r="O19" s="189">
        <v>3009</v>
      </c>
      <c r="P19" s="189">
        <v>1</v>
      </c>
      <c r="Q19" s="189">
        <v>3</v>
      </c>
      <c r="R19" s="189">
        <v>11</v>
      </c>
      <c r="S19" s="189" t="s">
        <v>110</v>
      </c>
      <c r="T19" s="191">
        <v>2.6</v>
      </c>
      <c r="U19" s="198" t="s">
        <v>111</v>
      </c>
      <c r="V19" s="189">
        <v>0</v>
      </c>
      <c r="W19" s="189">
        <v>0</v>
      </c>
      <c r="X19" s="191">
        <v>73.2</v>
      </c>
      <c r="Y19" s="192">
        <v>830</v>
      </c>
      <c r="Z19" s="315"/>
      <c r="AA19" s="403"/>
    </row>
    <row r="20" spans="1:27" ht="15.75" customHeight="1">
      <c r="A20" s="188">
        <v>5</v>
      </c>
      <c r="B20" s="194">
        <v>75</v>
      </c>
      <c r="C20" s="189">
        <v>57</v>
      </c>
      <c r="D20" s="190">
        <v>66</v>
      </c>
      <c r="E20" s="190">
        <v>0</v>
      </c>
      <c r="F20" s="189">
        <v>63</v>
      </c>
      <c r="G20" s="190">
        <v>0</v>
      </c>
      <c r="H20" s="190">
        <v>1</v>
      </c>
      <c r="I20" s="189">
        <v>0</v>
      </c>
      <c r="J20" s="189">
        <v>0</v>
      </c>
      <c r="K20" s="189">
        <v>0</v>
      </c>
      <c r="L20" s="189">
        <v>95</v>
      </c>
      <c r="M20" s="189">
        <v>56</v>
      </c>
      <c r="N20" s="189">
        <v>3013</v>
      </c>
      <c r="O20" s="189">
        <v>3004</v>
      </c>
      <c r="P20" s="189">
        <v>1</v>
      </c>
      <c r="Q20" s="189">
        <v>6</v>
      </c>
      <c r="R20" s="189">
        <v>13</v>
      </c>
      <c r="S20" s="189" t="s">
        <v>238</v>
      </c>
      <c r="T20" s="191">
        <v>2.9</v>
      </c>
      <c r="U20" s="192" t="s">
        <v>238</v>
      </c>
      <c r="V20" s="189">
        <v>1</v>
      </c>
      <c r="W20" s="189">
        <v>0</v>
      </c>
      <c r="X20" s="199">
        <v>71.6</v>
      </c>
      <c r="Y20" s="200">
        <v>980</v>
      </c>
      <c r="Z20" s="315"/>
      <c r="AA20" s="403"/>
    </row>
    <row r="21" spans="1:27" ht="15.75" customHeight="1">
      <c r="A21" s="188">
        <v>6</v>
      </c>
      <c r="B21" s="189">
        <v>82</v>
      </c>
      <c r="C21" s="189">
        <v>60</v>
      </c>
      <c r="D21" s="190">
        <v>71</v>
      </c>
      <c r="E21" s="190">
        <v>5</v>
      </c>
      <c r="F21" s="189">
        <v>71</v>
      </c>
      <c r="G21" s="190">
        <v>0</v>
      </c>
      <c r="H21" s="190">
        <v>6</v>
      </c>
      <c r="I21" s="190">
        <v>0</v>
      </c>
      <c r="J21" s="189">
        <v>0</v>
      </c>
      <c r="K21" s="189">
        <v>0</v>
      </c>
      <c r="L21" s="189">
        <v>89</v>
      </c>
      <c r="M21" s="189">
        <v>36</v>
      </c>
      <c r="N21" s="189">
        <v>3013</v>
      </c>
      <c r="O21" s="189">
        <v>3006</v>
      </c>
      <c r="P21" s="189">
        <v>2</v>
      </c>
      <c r="Q21" s="189">
        <v>3</v>
      </c>
      <c r="R21" s="189">
        <v>12</v>
      </c>
      <c r="S21" s="189" t="s">
        <v>238</v>
      </c>
      <c r="T21" s="191">
        <v>2.5</v>
      </c>
      <c r="U21" s="192" t="s">
        <v>238</v>
      </c>
      <c r="V21" s="189">
        <v>8</v>
      </c>
      <c r="W21" s="189">
        <v>4</v>
      </c>
      <c r="X21" s="191">
        <v>73.9</v>
      </c>
      <c r="Y21" s="192">
        <v>800</v>
      </c>
      <c r="Z21" s="315"/>
      <c r="AA21" s="403"/>
    </row>
    <row r="22" spans="1:27" ht="15.75" customHeight="1">
      <c r="A22" s="188">
        <v>7</v>
      </c>
      <c r="B22" s="189">
        <v>87</v>
      </c>
      <c r="C22" s="189">
        <v>68</v>
      </c>
      <c r="D22" s="190">
        <v>78</v>
      </c>
      <c r="E22" s="190">
        <v>12</v>
      </c>
      <c r="F22" s="189">
        <v>75</v>
      </c>
      <c r="G22" s="190">
        <v>0</v>
      </c>
      <c r="H22" s="190">
        <v>13</v>
      </c>
      <c r="I22" s="189">
        <v>0</v>
      </c>
      <c r="J22" s="189">
        <v>0</v>
      </c>
      <c r="K22" s="189">
        <v>0</v>
      </c>
      <c r="L22" s="189">
        <v>94</v>
      </c>
      <c r="M22" s="189">
        <v>50</v>
      </c>
      <c r="N22" s="189">
        <v>3018</v>
      </c>
      <c r="O22" s="189">
        <v>3000</v>
      </c>
      <c r="P22" s="189" t="s">
        <v>10</v>
      </c>
      <c r="Q22" s="189">
        <v>3</v>
      </c>
      <c r="R22" s="189">
        <v>10</v>
      </c>
      <c r="S22" s="189" t="s">
        <v>120</v>
      </c>
      <c r="T22" s="191">
        <v>1.9</v>
      </c>
      <c r="U22" s="201" t="s">
        <v>75</v>
      </c>
      <c r="V22" s="189">
        <v>3</v>
      </c>
      <c r="W22" s="189">
        <v>1</v>
      </c>
      <c r="X22" s="191">
        <v>76.8</v>
      </c>
      <c r="Y22" s="192">
        <v>760</v>
      </c>
      <c r="Z22" s="315" t="s">
        <v>474</v>
      </c>
      <c r="AA22" s="403"/>
    </row>
    <row r="23" spans="1:27" ht="15.75" customHeight="1">
      <c r="A23" s="188">
        <v>8</v>
      </c>
      <c r="B23" s="189">
        <v>85</v>
      </c>
      <c r="C23" s="189">
        <v>68</v>
      </c>
      <c r="D23" s="190">
        <v>77</v>
      </c>
      <c r="E23" s="190">
        <v>13</v>
      </c>
      <c r="F23" s="189">
        <v>75</v>
      </c>
      <c r="G23" s="190">
        <v>0</v>
      </c>
      <c r="H23" s="190">
        <v>12</v>
      </c>
      <c r="I23" s="189">
        <v>0</v>
      </c>
      <c r="J23" s="189">
        <v>0</v>
      </c>
      <c r="K23" s="189">
        <v>0</v>
      </c>
      <c r="L23" s="189">
        <v>88</v>
      </c>
      <c r="M23" s="189">
        <v>51</v>
      </c>
      <c r="N23" s="189">
        <v>3001</v>
      </c>
      <c r="O23" s="189">
        <v>2964</v>
      </c>
      <c r="P23" s="189">
        <v>3</v>
      </c>
      <c r="Q23" s="189">
        <v>5</v>
      </c>
      <c r="R23" s="189">
        <v>23</v>
      </c>
      <c r="S23" s="189" t="s">
        <v>238</v>
      </c>
      <c r="T23" s="191">
        <v>5.5</v>
      </c>
      <c r="U23" s="192" t="s">
        <v>241</v>
      </c>
      <c r="V23" s="189">
        <v>0</v>
      </c>
      <c r="W23" s="189">
        <v>0</v>
      </c>
      <c r="X23" s="191">
        <v>78.1</v>
      </c>
      <c r="Y23" s="192">
        <v>620</v>
      </c>
      <c r="Z23" s="315" t="s">
        <v>474</v>
      </c>
      <c r="AA23" s="403"/>
    </row>
    <row r="24" spans="1:27" ht="15.75" customHeight="1">
      <c r="A24" s="188">
        <v>9</v>
      </c>
      <c r="B24" s="189">
        <v>75</v>
      </c>
      <c r="C24" s="189">
        <v>60</v>
      </c>
      <c r="D24" s="190">
        <v>68</v>
      </c>
      <c r="E24" s="190">
        <v>4</v>
      </c>
      <c r="F24" s="189">
        <v>60</v>
      </c>
      <c r="G24" s="190">
        <v>0</v>
      </c>
      <c r="H24" s="190">
        <v>3</v>
      </c>
      <c r="I24" s="247">
        <v>0.13</v>
      </c>
      <c r="J24" s="190">
        <v>0</v>
      </c>
      <c r="K24" s="189">
        <v>0</v>
      </c>
      <c r="L24" s="189">
        <v>97</v>
      </c>
      <c r="M24" s="189">
        <v>75</v>
      </c>
      <c r="N24" s="189">
        <v>3003</v>
      </c>
      <c r="O24" s="189">
        <v>2970</v>
      </c>
      <c r="P24" s="189">
        <v>2</v>
      </c>
      <c r="Q24" s="189">
        <v>5</v>
      </c>
      <c r="R24" s="189">
        <v>17</v>
      </c>
      <c r="S24" s="189" t="s">
        <v>75</v>
      </c>
      <c r="T24" s="191">
        <v>2.7</v>
      </c>
      <c r="U24" s="192" t="s">
        <v>75</v>
      </c>
      <c r="V24" s="189">
        <v>9</v>
      </c>
      <c r="W24" s="195">
        <v>10</v>
      </c>
      <c r="X24" s="191">
        <v>71.2</v>
      </c>
      <c r="Y24" s="192">
        <v>330</v>
      </c>
      <c r="Z24" s="315" t="s">
        <v>475</v>
      </c>
      <c r="AA24" s="403"/>
    </row>
    <row r="25" spans="1:27" ht="15.75" customHeight="1">
      <c r="A25" s="188">
        <v>10</v>
      </c>
      <c r="B25" s="189">
        <v>71</v>
      </c>
      <c r="C25" s="189">
        <v>55</v>
      </c>
      <c r="D25" s="190">
        <v>63</v>
      </c>
      <c r="E25" s="190">
        <v>-1</v>
      </c>
      <c r="F25" s="189">
        <v>55</v>
      </c>
      <c r="G25" s="190">
        <v>2</v>
      </c>
      <c r="H25" s="190">
        <v>0</v>
      </c>
      <c r="I25" s="190">
        <v>0</v>
      </c>
      <c r="J25" s="190">
        <v>0</v>
      </c>
      <c r="K25" s="189">
        <v>0</v>
      </c>
      <c r="L25" s="189">
        <v>100</v>
      </c>
      <c r="M25" s="189">
        <v>43</v>
      </c>
      <c r="N25" s="189">
        <v>3017</v>
      </c>
      <c r="O25" s="189">
        <v>3000</v>
      </c>
      <c r="P25" s="189">
        <v>1</v>
      </c>
      <c r="Q25" s="189">
        <v>3</v>
      </c>
      <c r="R25" s="189">
        <v>14</v>
      </c>
      <c r="S25" s="189" t="s">
        <v>237</v>
      </c>
      <c r="T25" s="191">
        <v>1.4</v>
      </c>
      <c r="U25" s="192" t="s">
        <v>236</v>
      </c>
      <c r="V25" s="189">
        <v>10</v>
      </c>
      <c r="W25" s="189">
        <v>0</v>
      </c>
      <c r="X25" s="191">
        <v>70.7</v>
      </c>
      <c r="Y25" s="192">
        <v>870</v>
      </c>
      <c r="Z25" s="315"/>
      <c r="AA25" s="403"/>
    </row>
    <row r="26" spans="1:27" ht="15.75" customHeight="1">
      <c r="A26" s="188">
        <v>11</v>
      </c>
      <c r="B26" s="189">
        <v>72</v>
      </c>
      <c r="C26" s="189">
        <v>49</v>
      </c>
      <c r="D26" s="190">
        <v>61</v>
      </c>
      <c r="E26" s="190">
        <v>-3</v>
      </c>
      <c r="F26" s="189">
        <v>57</v>
      </c>
      <c r="G26" s="190">
        <v>4</v>
      </c>
      <c r="H26" s="190">
        <v>0</v>
      </c>
      <c r="I26" s="190">
        <v>0</v>
      </c>
      <c r="J26" s="190">
        <v>0</v>
      </c>
      <c r="K26" s="189">
        <v>0</v>
      </c>
      <c r="L26" s="189">
        <v>96</v>
      </c>
      <c r="M26" s="189">
        <v>39</v>
      </c>
      <c r="N26" s="189">
        <v>3020</v>
      </c>
      <c r="O26" s="189">
        <v>3004</v>
      </c>
      <c r="P26" s="189" t="s">
        <v>10</v>
      </c>
      <c r="Q26" s="189">
        <v>1</v>
      </c>
      <c r="R26" s="189">
        <v>11</v>
      </c>
      <c r="S26" s="189" t="s">
        <v>463</v>
      </c>
      <c r="T26" s="191">
        <v>1.4</v>
      </c>
      <c r="U26" s="192" t="s">
        <v>236</v>
      </c>
      <c r="V26" s="189">
        <v>0</v>
      </c>
      <c r="W26" s="189">
        <v>1</v>
      </c>
      <c r="X26" s="191">
        <v>70.5</v>
      </c>
      <c r="Y26" s="192">
        <v>780</v>
      </c>
      <c r="Z26" s="315"/>
      <c r="AA26" s="403"/>
    </row>
    <row r="27" spans="1:27" ht="15.75" customHeight="1">
      <c r="A27" s="188">
        <v>12</v>
      </c>
      <c r="B27" s="189">
        <v>75</v>
      </c>
      <c r="C27" s="189">
        <v>50</v>
      </c>
      <c r="D27" s="190">
        <v>63</v>
      </c>
      <c r="E27" s="190">
        <v>0</v>
      </c>
      <c r="F27" s="189">
        <v>58</v>
      </c>
      <c r="G27" s="190">
        <v>2</v>
      </c>
      <c r="H27" s="190">
        <v>0</v>
      </c>
      <c r="I27" s="190">
        <v>0</v>
      </c>
      <c r="J27" s="190">
        <v>0</v>
      </c>
      <c r="K27" s="189">
        <v>0</v>
      </c>
      <c r="L27" s="189">
        <v>94</v>
      </c>
      <c r="M27" s="189">
        <v>40</v>
      </c>
      <c r="N27" s="189">
        <v>3004</v>
      </c>
      <c r="O27" s="189">
        <v>2987</v>
      </c>
      <c r="P27" s="189" t="s">
        <v>10</v>
      </c>
      <c r="Q27" s="189">
        <v>1</v>
      </c>
      <c r="R27" s="189">
        <v>15</v>
      </c>
      <c r="S27" s="189" t="s">
        <v>75</v>
      </c>
      <c r="T27" s="191">
        <v>1.6</v>
      </c>
      <c r="U27" s="192" t="s">
        <v>236</v>
      </c>
      <c r="V27" s="189">
        <v>1</v>
      </c>
      <c r="W27" s="189">
        <v>0</v>
      </c>
      <c r="X27" s="191">
        <v>68.7</v>
      </c>
      <c r="Y27" s="192">
        <v>680</v>
      </c>
      <c r="Z27" s="315"/>
      <c r="AA27" s="403"/>
    </row>
    <row r="28" spans="1:27" ht="15.75" customHeight="1">
      <c r="A28" s="188">
        <v>13</v>
      </c>
      <c r="B28" s="189">
        <v>81</v>
      </c>
      <c r="C28" s="189">
        <v>53</v>
      </c>
      <c r="D28" s="190">
        <v>67</v>
      </c>
      <c r="E28" s="190">
        <v>6</v>
      </c>
      <c r="F28" s="189">
        <v>63</v>
      </c>
      <c r="G28" s="190">
        <v>0</v>
      </c>
      <c r="H28" s="190">
        <v>2</v>
      </c>
      <c r="I28" s="190">
        <v>0</v>
      </c>
      <c r="J28" s="190">
        <v>0</v>
      </c>
      <c r="K28" s="189">
        <v>0</v>
      </c>
      <c r="L28" s="189">
        <v>95</v>
      </c>
      <c r="M28" s="189">
        <v>36</v>
      </c>
      <c r="N28" s="189">
        <v>2999</v>
      </c>
      <c r="O28" s="189">
        <v>2989</v>
      </c>
      <c r="P28" s="189" t="s">
        <v>10</v>
      </c>
      <c r="Q28" s="189">
        <v>1</v>
      </c>
      <c r="R28" s="189">
        <v>10</v>
      </c>
      <c r="S28" s="189" t="s">
        <v>237</v>
      </c>
      <c r="T28" s="191">
        <v>1.2</v>
      </c>
      <c r="U28" s="192" t="s">
        <v>236</v>
      </c>
      <c r="V28" s="189">
        <v>0</v>
      </c>
      <c r="W28" s="189">
        <v>1</v>
      </c>
      <c r="X28" s="191">
        <v>70</v>
      </c>
      <c r="Y28" s="192">
        <v>630</v>
      </c>
      <c r="Z28" s="315" t="s">
        <v>474</v>
      </c>
      <c r="AA28" s="403"/>
    </row>
    <row r="29" spans="1:27" ht="15.75" customHeight="1">
      <c r="A29" s="188">
        <v>14</v>
      </c>
      <c r="B29" s="189">
        <v>77</v>
      </c>
      <c r="C29" s="264">
        <v>56</v>
      </c>
      <c r="D29" s="190">
        <v>67</v>
      </c>
      <c r="E29" s="190">
        <v>8</v>
      </c>
      <c r="F29" s="189">
        <v>68</v>
      </c>
      <c r="G29" s="190">
        <v>0</v>
      </c>
      <c r="H29" s="190">
        <v>2</v>
      </c>
      <c r="I29" s="190">
        <v>0</v>
      </c>
      <c r="J29" s="190">
        <v>0</v>
      </c>
      <c r="K29" s="189">
        <v>0</v>
      </c>
      <c r="L29" s="189">
        <v>93</v>
      </c>
      <c r="M29" s="189">
        <v>52</v>
      </c>
      <c r="N29" s="189">
        <v>3010</v>
      </c>
      <c r="O29" s="189">
        <v>2998</v>
      </c>
      <c r="P29" s="189">
        <v>1</v>
      </c>
      <c r="Q29" s="189">
        <v>10</v>
      </c>
      <c r="R29" s="189">
        <v>16</v>
      </c>
      <c r="S29" s="189" t="s">
        <v>110</v>
      </c>
      <c r="T29" s="191">
        <v>3.4</v>
      </c>
      <c r="U29" s="192" t="s">
        <v>238</v>
      </c>
      <c r="V29" s="189">
        <v>0</v>
      </c>
      <c r="W29" s="189">
        <v>7</v>
      </c>
      <c r="X29" s="191">
        <v>70.2</v>
      </c>
      <c r="Y29" s="192">
        <v>600</v>
      </c>
      <c r="Z29" s="315" t="s">
        <v>474</v>
      </c>
      <c r="AA29" s="403"/>
    </row>
    <row r="30" spans="1:27" ht="15.75" customHeight="1">
      <c r="A30" s="188">
        <v>15</v>
      </c>
      <c r="B30" s="189">
        <v>86</v>
      </c>
      <c r="C30" s="189">
        <v>64</v>
      </c>
      <c r="D30" s="190">
        <v>75</v>
      </c>
      <c r="E30" s="190">
        <v>16</v>
      </c>
      <c r="F30" s="189">
        <v>73</v>
      </c>
      <c r="G30" s="190">
        <v>0</v>
      </c>
      <c r="H30" s="190">
        <v>10</v>
      </c>
      <c r="I30" s="190">
        <v>0</v>
      </c>
      <c r="J30" s="190">
        <v>0</v>
      </c>
      <c r="K30" s="189">
        <v>0</v>
      </c>
      <c r="L30" s="189">
        <v>84</v>
      </c>
      <c r="M30" s="189">
        <v>44</v>
      </c>
      <c r="N30" s="189">
        <v>3005</v>
      </c>
      <c r="O30" s="189">
        <v>2991</v>
      </c>
      <c r="P30" s="189">
        <v>3</v>
      </c>
      <c r="Q30" s="189">
        <v>10</v>
      </c>
      <c r="R30" s="189">
        <v>19</v>
      </c>
      <c r="S30" s="189" t="s">
        <v>238</v>
      </c>
      <c r="T30" s="191">
        <v>5.7</v>
      </c>
      <c r="U30" s="189" t="s">
        <v>109</v>
      </c>
      <c r="V30" s="189">
        <v>8</v>
      </c>
      <c r="W30" s="189">
        <v>10</v>
      </c>
      <c r="X30" s="191">
        <v>72.1</v>
      </c>
      <c r="Y30" s="192">
        <v>720</v>
      </c>
      <c r="Z30" s="315"/>
      <c r="AA30" s="403"/>
    </row>
    <row r="31" spans="1:27" ht="15.75" customHeight="1">
      <c r="A31" s="188">
        <v>16</v>
      </c>
      <c r="B31" s="189">
        <v>77</v>
      </c>
      <c r="C31" s="189">
        <v>66</v>
      </c>
      <c r="D31" s="190">
        <v>72</v>
      </c>
      <c r="E31" s="190">
        <v>12</v>
      </c>
      <c r="F31" s="189">
        <v>68</v>
      </c>
      <c r="G31" s="190">
        <v>0</v>
      </c>
      <c r="H31" s="190">
        <v>7</v>
      </c>
      <c r="I31" s="247">
        <v>0.05</v>
      </c>
      <c r="J31" s="190">
        <v>0</v>
      </c>
      <c r="K31" s="189">
        <v>0</v>
      </c>
      <c r="L31" s="189">
        <v>96</v>
      </c>
      <c r="M31" s="189">
        <v>67</v>
      </c>
      <c r="N31" s="189">
        <v>2996</v>
      </c>
      <c r="O31" s="189">
        <v>2987</v>
      </c>
      <c r="P31" s="189">
        <v>2</v>
      </c>
      <c r="Q31" s="189">
        <v>4</v>
      </c>
      <c r="R31" s="189">
        <v>18</v>
      </c>
      <c r="S31" s="189" t="s">
        <v>109</v>
      </c>
      <c r="T31" s="191">
        <v>3.8</v>
      </c>
      <c r="U31" s="192" t="s">
        <v>109</v>
      </c>
      <c r="V31" s="189">
        <v>9</v>
      </c>
      <c r="W31" s="189">
        <v>9</v>
      </c>
      <c r="X31" s="191">
        <v>71.2</v>
      </c>
      <c r="Y31" s="192">
        <v>820</v>
      </c>
      <c r="Z31" s="315"/>
      <c r="AA31" s="403"/>
    </row>
    <row r="32" spans="1:27" ht="15.75" customHeight="1">
      <c r="A32" s="188">
        <v>17</v>
      </c>
      <c r="B32" s="189">
        <v>82</v>
      </c>
      <c r="C32" s="195">
        <v>67</v>
      </c>
      <c r="D32" s="190">
        <v>75</v>
      </c>
      <c r="E32" s="190">
        <v>14</v>
      </c>
      <c r="F32" s="195">
        <v>73</v>
      </c>
      <c r="G32" s="190">
        <v>0</v>
      </c>
      <c r="H32" s="190">
        <v>10</v>
      </c>
      <c r="I32" s="205">
        <v>0.01</v>
      </c>
      <c r="J32" s="203">
        <v>0</v>
      </c>
      <c r="K32" s="195">
        <v>0</v>
      </c>
      <c r="L32" s="189">
        <v>96</v>
      </c>
      <c r="M32" s="189">
        <v>56</v>
      </c>
      <c r="N32" s="195">
        <v>2988</v>
      </c>
      <c r="O32" s="195">
        <v>2973</v>
      </c>
      <c r="P32" s="195">
        <v>5</v>
      </c>
      <c r="Q32" s="195">
        <v>5</v>
      </c>
      <c r="R32" s="195">
        <v>13</v>
      </c>
      <c r="S32" s="195" t="s">
        <v>238</v>
      </c>
      <c r="T32" s="202">
        <v>3.8</v>
      </c>
      <c r="U32" s="196" t="s">
        <v>109</v>
      </c>
      <c r="V32" s="195">
        <v>10</v>
      </c>
      <c r="W32" s="195">
        <v>2</v>
      </c>
      <c r="X32" s="202">
        <v>72</v>
      </c>
      <c r="Y32" s="196">
        <v>720</v>
      </c>
      <c r="Z32" s="315"/>
      <c r="AA32" s="403"/>
    </row>
    <row r="33" spans="1:29" ht="15.75" customHeight="1">
      <c r="A33" s="188">
        <v>18</v>
      </c>
      <c r="B33" s="189">
        <v>73</v>
      </c>
      <c r="C33" s="195">
        <v>59</v>
      </c>
      <c r="D33" s="190">
        <v>66</v>
      </c>
      <c r="E33" s="190">
        <v>5</v>
      </c>
      <c r="F33" s="195">
        <v>60</v>
      </c>
      <c r="G33" s="190">
        <v>0</v>
      </c>
      <c r="H33" s="190">
        <v>1</v>
      </c>
      <c r="I33" s="203" t="s">
        <v>18</v>
      </c>
      <c r="J33" s="203">
        <v>0</v>
      </c>
      <c r="K33" s="195">
        <v>0</v>
      </c>
      <c r="L33" s="189">
        <v>93</v>
      </c>
      <c r="M33" s="189">
        <v>76</v>
      </c>
      <c r="N33" s="195">
        <v>2996</v>
      </c>
      <c r="O33" s="195">
        <v>2976</v>
      </c>
      <c r="P33" s="195">
        <v>2</v>
      </c>
      <c r="Q33" s="195">
        <v>1</v>
      </c>
      <c r="R33" s="195">
        <v>14</v>
      </c>
      <c r="S33" s="195" t="s">
        <v>240</v>
      </c>
      <c r="T33" s="202">
        <v>2.3</v>
      </c>
      <c r="U33" s="196" t="s">
        <v>236</v>
      </c>
      <c r="V33" s="195">
        <v>10</v>
      </c>
      <c r="W33" s="195">
        <v>1</v>
      </c>
      <c r="X33" s="202">
        <v>71.1</v>
      </c>
      <c r="Y33" s="196">
        <v>290</v>
      </c>
      <c r="Z33" s="315"/>
      <c r="AA33" s="403"/>
      <c r="AB33" s="92"/>
      <c r="AC33" s="92"/>
    </row>
    <row r="34" spans="1:28" ht="15.75" customHeight="1">
      <c r="A34" s="188">
        <v>19</v>
      </c>
      <c r="B34" s="189">
        <v>80</v>
      </c>
      <c r="C34" s="195">
        <v>55</v>
      </c>
      <c r="D34" s="190">
        <v>68</v>
      </c>
      <c r="E34" s="190">
        <v>8</v>
      </c>
      <c r="F34" s="195">
        <v>70</v>
      </c>
      <c r="G34" s="190">
        <v>0</v>
      </c>
      <c r="H34" s="190">
        <v>3</v>
      </c>
      <c r="I34" s="203" t="s">
        <v>18</v>
      </c>
      <c r="J34" s="203">
        <v>0</v>
      </c>
      <c r="K34" s="195">
        <v>0</v>
      </c>
      <c r="L34" s="189">
        <v>98</v>
      </c>
      <c r="M34" s="189">
        <v>42</v>
      </c>
      <c r="N34" s="195">
        <v>3002</v>
      </c>
      <c r="O34" s="195">
        <v>2985</v>
      </c>
      <c r="P34" s="195">
        <v>1</v>
      </c>
      <c r="Q34" s="195">
        <v>7</v>
      </c>
      <c r="R34" s="195">
        <v>14</v>
      </c>
      <c r="S34" s="195" t="s">
        <v>241</v>
      </c>
      <c r="T34" s="202">
        <v>2.7</v>
      </c>
      <c r="U34" s="196" t="s">
        <v>238</v>
      </c>
      <c r="V34" s="195">
        <v>2</v>
      </c>
      <c r="W34" s="195">
        <v>8</v>
      </c>
      <c r="X34" s="202">
        <v>70</v>
      </c>
      <c r="Y34" s="196">
        <v>660</v>
      </c>
      <c r="Z34" s="315" t="s">
        <v>480</v>
      </c>
      <c r="AA34" s="403"/>
      <c r="AB34" s="93"/>
    </row>
    <row r="35" spans="1:27" ht="15.75" customHeight="1">
      <c r="A35" s="188">
        <v>20</v>
      </c>
      <c r="B35" s="189">
        <v>89</v>
      </c>
      <c r="C35" s="204">
        <v>66</v>
      </c>
      <c r="D35" s="190">
        <v>78</v>
      </c>
      <c r="E35" s="190">
        <v>20</v>
      </c>
      <c r="F35" s="195">
        <v>67</v>
      </c>
      <c r="G35" s="190">
        <v>0</v>
      </c>
      <c r="H35" s="190">
        <v>13</v>
      </c>
      <c r="I35" s="205">
        <v>0.5</v>
      </c>
      <c r="J35" s="203" t="s">
        <v>18</v>
      </c>
      <c r="K35" s="195">
        <v>0</v>
      </c>
      <c r="L35" s="189">
        <v>97</v>
      </c>
      <c r="M35" s="189">
        <v>61</v>
      </c>
      <c r="N35" s="195">
        <v>2985</v>
      </c>
      <c r="O35" s="195">
        <v>2970</v>
      </c>
      <c r="P35" s="189">
        <v>2</v>
      </c>
      <c r="Q35" s="189">
        <v>2</v>
      </c>
      <c r="R35" s="195">
        <v>19</v>
      </c>
      <c r="S35" s="195" t="s">
        <v>463</v>
      </c>
      <c r="T35" s="202">
        <v>3.4</v>
      </c>
      <c r="U35" s="196" t="s">
        <v>238</v>
      </c>
      <c r="V35" s="195">
        <v>7</v>
      </c>
      <c r="W35" s="195">
        <v>5</v>
      </c>
      <c r="X35" s="202">
        <v>73.2</v>
      </c>
      <c r="Y35" s="196">
        <v>760</v>
      </c>
      <c r="Z35" s="315" t="s">
        <v>481</v>
      </c>
      <c r="AA35" s="403"/>
    </row>
    <row r="36" spans="1:27" ht="15.75" customHeight="1">
      <c r="A36" s="188">
        <v>21</v>
      </c>
      <c r="B36" s="189">
        <v>67</v>
      </c>
      <c r="C36" s="195">
        <v>53</v>
      </c>
      <c r="D36" s="190">
        <v>60</v>
      </c>
      <c r="E36" s="190">
        <v>4</v>
      </c>
      <c r="F36" s="195">
        <v>53</v>
      </c>
      <c r="G36" s="190">
        <v>5</v>
      </c>
      <c r="H36" s="190">
        <v>0</v>
      </c>
      <c r="I36" s="205">
        <v>0.04</v>
      </c>
      <c r="J36" s="203">
        <v>0</v>
      </c>
      <c r="K36" s="195">
        <v>0</v>
      </c>
      <c r="L36" s="189">
        <v>99</v>
      </c>
      <c r="M36" s="189">
        <v>54</v>
      </c>
      <c r="N36" s="195">
        <v>3018</v>
      </c>
      <c r="O36" s="195">
        <v>2983</v>
      </c>
      <c r="P36" s="195">
        <v>3</v>
      </c>
      <c r="Q36" s="195">
        <v>10</v>
      </c>
      <c r="R36" s="195">
        <v>23</v>
      </c>
      <c r="S36" s="195" t="s">
        <v>75</v>
      </c>
      <c r="T36" s="202">
        <v>4.4</v>
      </c>
      <c r="U36" s="196" t="s">
        <v>75</v>
      </c>
      <c r="V36" s="195">
        <v>2</v>
      </c>
      <c r="W36" s="195">
        <v>10</v>
      </c>
      <c r="X36" s="202">
        <v>68.7</v>
      </c>
      <c r="Y36" s="196">
        <v>790</v>
      </c>
      <c r="Z36" s="315"/>
      <c r="AA36" s="403"/>
    </row>
    <row r="37" spans="1:27" ht="15.75" customHeight="1">
      <c r="A37" s="188">
        <v>22</v>
      </c>
      <c r="B37" s="189">
        <v>62</v>
      </c>
      <c r="C37" s="195">
        <v>47</v>
      </c>
      <c r="D37" s="190">
        <v>55</v>
      </c>
      <c r="E37" s="190">
        <v>0</v>
      </c>
      <c r="F37" s="195">
        <v>53</v>
      </c>
      <c r="G37" s="190">
        <v>10</v>
      </c>
      <c r="H37" s="190">
        <v>0</v>
      </c>
      <c r="I37" s="203">
        <v>0</v>
      </c>
      <c r="J37" s="203">
        <v>0</v>
      </c>
      <c r="K37" s="195">
        <v>0</v>
      </c>
      <c r="L37" s="189">
        <v>95</v>
      </c>
      <c r="M37" s="189">
        <v>50</v>
      </c>
      <c r="N37" s="195">
        <v>3033</v>
      </c>
      <c r="O37" s="195">
        <v>3017</v>
      </c>
      <c r="P37" s="195" t="s">
        <v>10</v>
      </c>
      <c r="Q37" s="195">
        <v>3</v>
      </c>
      <c r="R37" s="195">
        <v>11</v>
      </c>
      <c r="S37" s="195" t="s">
        <v>98</v>
      </c>
      <c r="T37" s="202">
        <v>2</v>
      </c>
      <c r="U37" s="196" t="s">
        <v>236</v>
      </c>
      <c r="V37" s="195">
        <v>0</v>
      </c>
      <c r="W37" s="195">
        <v>7</v>
      </c>
      <c r="X37" s="202">
        <v>66.9</v>
      </c>
      <c r="Y37" s="196">
        <v>890</v>
      </c>
      <c r="Z37" s="315"/>
      <c r="AA37" s="403"/>
    </row>
    <row r="38" spans="1:27" ht="15.75" customHeight="1">
      <c r="A38" s="188">
        <v>23</v>
      </c>
      <c r="B38" s="189">
        <v>56</v>
      </c>
      <c r="C38" s="195">
        <v>51</v>
      </c>
      <c r="D38" s="190">
        <v>54</v>
      </c>
      <c r="E38" s="190">
        <v>-1</v>
      </c>
      <c r="F38" s="195">
        <v>53</v>
      </c>
      <c r="G38" s="190">
        <v>11</v>
      </c>
      <c r="H38" s="190">
        <v>0</v>
      </c>
      <c r="I38" s="205">
        <v>0.06</v>
      </c>
      <c r="J38" s="203">
        <v>0</v>
      </c>
      <c r="K38" s="195">
        <v>0</v>
      </c>
      <c r="L38" s="189">
        <v>97</v>
      </c>
      <c r="M38" s="189">
        <v>73</v>
      </c>
      <c r="N38" s="195">
        <v>3018</v>
      </c>
      <c r="O38" s="195">
        <v>2987</v>
      </c>
      <c r="P38" s="189">
        <v>4</v>
      </c>
      <c r="Q38" s="195">
        <v>5</v>
      </c>
      <c r="R38" s="195">
        <v>17</v>
      </c>
      <c r="S38" s="195" t="s">
        <v>241</v>
      </c>
      <c r="T38" s="202">
        <v>4.5</v>
      </c>
      <c r="U38" s="196" t="s">
        <v>110</v>
      </c>
      <c r="V38" s="195">
        <v>9</v>
      </c>
      <c r="W38" s="195">
        <v>10</v>
      </c>
      <c r="X38" s="202">
        <v>61.9</v>
      </c>
      <c r="Y38" s="196">
        <v>220</v>
      </c>
      <c r="Z38" s="315"/>
      <c r="AA38" s="403"/>
    </row>
    <row r="39" spans="1:27" ht="15.75" customHeight="1">
      <c r="A39" s="188">
        <v>24</v>
      </c>
      <c r="B39" s="189">
        <v>68</v>
      </c>
      <c r="C39" s="206">
        <v>53</v>
      </c>
      <c r="D39" s="190">
        <v>61</v>
      </c>
      <c r="E39" s="190">
        <v>6</v>
      </c>
      <c r="F39" s="195">
        <v>56</v>
      </c>
      <c r="G39" s="190">
        <v>4</v>
      </c>
      <c r="H39" s="190">
        <v>0</v>
      </c>
      <c r="I39" s="205">
        <v>0.02</v>
      </c>
      <c r="J39" s="203">
        <v>0</v>
      </c>
      <c r="K39" s="195">
        <v>0</v>
      </c>
      <c r="L39" s="189">
        <v>99</v>
      </c>
      <c r="M39" s="189">
        <v>75</v>
      </c>
      <c r="N39" s="195">
        <v>2988</v>
      </c>
      <c r="O39" s="195">
        <v>2972</v>
      </c>
      <c r="P39" s="189">
        <v>3</v>
      </c>
      <c r="Q39" s="195">
        <v>3</v>
      </c>
      <c r="R39" s="195">
        <v>19</v>
      </c>
      <c r="S39" s="195" t="s">
        <v>236</v>
      </c>
      <c r="T39" s="202">
        <v>3.2</v>
      </c>
      <c r="U39" s="196" t="s">
        <v>241</v>
      </c>
      <c r="V39" s="195">
        <v>10</v>
      </c>
      <c r="W39" s="195">
        <v>10</v>
      </c>
      <c r="X39" s="202">
        <v>64.2</v>
      </c>
      <c r="Y39" s="196">
        <v>730</v>
      </c>
      <c r="Z39" s="315"/>
      <c r="AA39" s="403"/>
    </row>
    <row r="40" spans="1:27" ht="15.75" customHeight="1">
      <c r="A40" s="188">
        <v>25</v>
      </c>
      <c r="B40" s="189">
        <v>69</v>
      </c>
      <c r="C40" s="195">
        <v>54</v>
      </c>
      <c r="D40" s="190">
        <v>62</v>
      </c>
      <c r="E40" s="190">
        <v>6</v>
      </c>
      <c r="F40" s="195">
        <v>56</v>
      </c>
      <c r="G40" s="190">
        <v>3</v>
      </c>
      <c r="H40" s="190">
        <v>0</v>
      </c>
      <c r="I40" s="203">
        <v>0</v>
      </c>
      <c r="J40" s="203">
        <v>0</v>
      </c>
      <c r="K40" s="195">
        <v>0</v>
      </c>
      <c r="L40" s="189">
        <v>96</v>
      </c>
      <c r="M40" s="189">
        <v>40</v>
      </c>
      <c r="N40" s="195">
        <v>2994</v>
      </c>
      <c r="O40" s="195">
        <v>2980</v>
      </c>
      <c r="P40" s="195">
        <v>6</v>
      </c>
      <c r="Q40" s="195">
        <v>5</v>
      </c>
      <c r="R40" s="195">
        <v>26</v>
      </c>
      <c r="S40" s="195" t="s">
        <v>75</v>
      </c>
      <c r="T40" s="202">
        <v>4.9</v>
      </c>
      <c r="U40" s="195" t="s">
        <v>75</v>
      </c>
      <c r="V40" s="195">
        <v>0</v>
      </c>
      <c r="W40" s="195">
        <v>0</v>
      </c>
      <c r="X40" s="202">
        <v>65.7</v>
      </c>
      <c r="Y40" s="196">
        <v>720</v>
      </c>
      <c r="Z40" s="315"/>
      <c r="AA40" s="403"/>
    </row>
    <row r="41" spans="1:27" ht="15.75" customHeight="1">
      <c r="A41" s="188">
        <v>26</v>
      </c>
      <c r="B41" s="189">
        <v>62</v>
      </c>
      <c r="C41" s="195">
        <v>45</v>
      </c>
      <c r="D41" s="190">
        <v>54</v>
      </c>
      <c r="E41" s="190">
        <v>-3</v>
      </c>
      <c r="F41" s="195">
        <v>45</v>
      </c>
      <c r="G41" s="190">
        <v>11</v>
      </c>
      <c r="H41" s="190">
        <v>0</v>
      </c>
      <c r="I41" s="203">
        <v>0</v>
      </c>
      <c r="J41" s="203">
        <v>0</v>
      </c>
      <c r="K41" s="195">
        <v>0</v>
      </c>
      <c r="L41" s="189">
        <v>77</v>
      </c>
      <c r="M41" s="189">
        <v>35</v>
      </c>
      <c r="N41" s="195">
        <v>3006</v>
      </c>
      <c r="O41" s="195">
        <v>2993</v>
      </c>
      <c r="P41" s="195">
        <v>3</v>
      </c>
      <c r="Q41" s="195">
        <v>5</v>
      </c>
      <c r="R41" s="195">
        <v>21</v>
      </c>
      <c r="S41" s="195" t="s">
        <v>236</v>
      </c>
      <c r="T41" s="202">
        <v>3.8</v>
      </c>
      <c r="U41" s="195" t="s">
        <v>236</v>
      </c>
      <c r="V41" s="195">
        <v>1</v>
      </c>
      <c r="W41" s="195">
        <v>0</v>
      </c>
      <c r="X41" s="202">
        <v>61.7</v>
      </c>
      <c r="Y41" s="196">
        <v>720</v>
      </c>
      <c r="Z41" s="315"/>
      <c r="AA41" s="403"/>
    </row>
    <row r="42" spans="1:27" ht="15.75" customHeight="1">
      <c r="A42" s="188">
        <v>27</v>
      </c>
      <c r="B42" s="189">
        <v>56</v>
      </c>
      <c r="C42" s="195">
        <v>41</v>
      </c>
      <c r="D42" s="190">
        <v>49</v>
      </c>
      <c r="E42" s="190">
        <v>-7</v>
      </c>
      <c r="F42" s="195">
        <v>42</v>
      </c>
      <c r="G42" s="190">
        <v>16</v>
      </c>
      <c r="H42" s="192">
        <v>0</v>
      </c>
      <c r="I42" s="203">
        <v>0</v>
      </c>
      <c r="J42" s="203">
        <v>0</v>
      </c>
      <c r="K42" s="195">
        <v>0</v>
      </c>
      <c r="L42" s="189">
        <v>85</v>
      </c>
      <c r="M42" s="189">
        <v>42</v>
      </c>
      <c r="N42" s="195">
        <v>3039</v>
      </c>
      <c r="O42" s="195">
        <v>3005</v>
      </c>
      <c r="P42" s="195" t="s">
        <v>10</v>
      </c>
      <c r="Q42" s="195">
        <v>3</v>
      </c>
      <c r="R42" s="195">
        <v>16</v>
      </c>
      <c r="S42" s="195" t="s">
        <v>19</v>
      </c>
      <c r="T42" s="202">
        <v>2.1</v>
      </c>
      <c r="U42" s="196" t="s">
        <v>236</v>
      </c>
      <c r="V42" s="195">
        <v>0</v>
      </c>
      <c r="W42" s="195">
        <v>0</v>
      </c>
      <c r="X42" s="202">
        <v>62.2</v>
      </c>
      <c r="Y42" s="196">
        <v>640</v>
      </c>
      <c r="Z42" s="315"/>
      <c r="AA42" s="403"/>
    </row>
    <row r="43" spans="1:27" ht="15.75" customHeight="1">
      <c r="A43" s="188">
        <v>28</v>
      </c>
      <c r="B43" s="189">
        <v>60</v>
      </c>
      <c r="C43" s="195">
        <v>36</v>
      </c>
      <c r="D43" s="190">
        <v>48</v>
      </c>
      <c r="E43" s="190">
        <v>-6</v>
      </c>
      <c r="F43" s="195">
        <v>50</v>
      </c>
      <c r="G43" s="190">
        <v>17</v>
      </c>
      <c r="H43" s="190">
        <v>0</v>
      </c>
      <c r="I43" s="203">
        <v>0</v>
      </c>
      <c r="J43" s="203">
        <v>0</v>
      </c>
      <c r="K43" s="195">
        <v>0</v>
      </c>
      <c r="L43" s="189">
        <v>93</v>
      </c>
      <c r="M43" s="189">
        <v>42</v>
      </c>
      <c r="N43" s="195">
        <v>3051</v>
      </c>
      <c r="O43" s="195">
        <v>3039</v>
      </c>
      <c r="P43" s="195" t="s">
        <v>10</v>
      </c>
      <c r="Q43" s="195">
        <v>2</v>
      </c>
      <c r="R43" s="195">
        <v>10</v>
      </c>
      <c r="S43" s="195" t="s">
        <v>120</v>
      </c>
      <c r="T43" s="202">
        <v>2.2</v>
      </c>
      <c r="U43" s="195" t="s">
        <v>238</v>
      </c>
      <c r="V43" s="189">
        <v>0</v>
      </c>
      <c r="W43" s="195">
        <v>8</v>
      </c>
      <c r="X43" s="302">
        <v>57</v>
      </c>
      <c r="Y43" s="303">
        <v>640</v>
      </c>
      <c r="Z43" s="315" t="s">
        <v>485</v>
      </c>
      <c r="AA43" s="403"/>
    </row>
    <row r="44" spans="1:27" ht="15.75" customHeight="1">
      <c r="A44" s="188">
        <v>29</v>
      </c>
      <c r="B44" s="195">
        <v>69</v>
      </c>
      <c r="C44" s="195">
        <v>44</v>
      </c>
      <c r="D44" s="190">
        <v>57</v>
      </c>
      <c r="E44" s="190">
        <v>2</v>
      </c>
      <c r="F44" s="195">
        <v>58</v>
      </c>
      <c r="G44" s="190">
        <v>8</v>
      </c>
      <c r="H44" s="190">
        <v>0</v>
      </c>
      <c r="I44" s="242">
        <v>0</v>
      </c>
      <c r="J44" s="203">
        <v>0</v>
      </c>
      <c r="K44" s="195">
        <v>0</v>
      </c>
      <c r="L44" s="189">
        <v>76</v>
      </c>
      <c r="M44" s="189">
        <v>32</v>
      </c>
      <c r="N44" s="195">
        <v>3041</v>
      </c>
      <c r="O44" s="195">
        <v>3017</v>
      </c>
      <c r="P44" s="195">
        <v>3</v>
      </c>
      <c r="Q44" s="195">
        <v>6</v>
      </c>
      <c r="R44" s="195">
        <v>19</v>
      </c>
      <c r="S44" s="195" t="s">
        <v>238</v>
      </c>
      <c r="T44" s="202">
        <v>4.7</v>
      </c>
      <c r="U44" s="203" t="s">
        <v>110</v>
      </c>
      <c r="V44" s="195">
        <v>1</v>
      </c>
      <c r="W44" s="195">
        <v>0</v>
      </c>
      <c r="X44" s="202">
        <v>60.6</v>
      </c>
      <c r="Y44" s="196">
        <v>610</v>
      </c>
      <c r="Z44" s="315"/>
      <c r="AA44" s="403"/>
    </row>
    <row r="45" spans="1:27" ht="15.75" customHeight="1">
      <c r="A45" s="188">
        <v>30</v>
      </c>
      <c r="B45" s="189">
        <v>73</v>
      </c>
      <c r="C45" s="195">
        <v>52</v>
      </c>
      <c r="D45" s="190">
        <v>63</v>
      </c>
      <c r="E45" s="190">
        <v>6</v>
      </c>
      <c r="F45" s="195">
        <v>62</v>
      </c>
      <c r="G45" s="190">
        <v>2</v>
      </c>
      <c r="H45" s="190">
        <v>0</v>
      </c>
      <c r="I45" s="203" t="s">
        <v>18</v>
      </c>
      <c r="J45" s="203">
        <v>0</v>
      </c>
      <c r="K45" s="195">
        <v>0</v>
      </c>
      <c r="L45" s="189">
        <v>73</v>
      </c>
      <c r="M45" s="189">
        <v>38</v>
      </c>
      <c r="N45" s="195">
        <v>3022</v>
      </c>
      <c r="O45" s="195">
        <v>3010</v>
      </c>
      <c r="P45" s="195">
        <v>9</v>
      </c>
      <c r="Q45" s="195">
        <v>6</v>
      </c>
      <c r="R45" s="195">
        <v>14</v>
      </c>
      <c r="S45" s="195" t="s">
        <v>238</v>
      </c>
      <c r="T45" s="202">
        <v>3.8</v>
      </c>
      <c r="U45" s="203" t="s">
        <v>110</v>
      </c>
      <c r="V45" s="195">
        <v>6</v>
      </c>
      <c r="W45" s="195">
        <v>7</v>
      </c>
      <c r="X45" s="202">
        <v>61.9</v>
      </c>
      <c r="Y45" s="196">
        <v>760</v>
      </c>
      <c r="Z45" s="315"/>
      <c r="AA45" s="403"/>
    </row>
    <row r="46" spans="1:27" ht="15.75" customHeight="1" thickBot="1">
      <c r="A46" s="188"/>
      <c r="B46" s="404"/>
      <c r="C46" s="189"/>
      <c r="D46" s="189"/>
      <c r="E46" s="189"/>
      <c r="F46" s="189"/>
      <c r="G46" s="189"/>
      <c r="H46" s="189"/>
      <c r="I46" s="247"/>
      <c r="J46" s="190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90"/>
      <c r="V46" s="189"/>
      <c r="W46" s="190"/>
      <c r="X46" s="191"/>
      <c r="Y46" s="192"/>
      <c r="Z46" s="405"/>
      <c r="AA46" s="406"/>
    </row>
    <row r="47" spans="1:27" ht="15.75" customHeight="1">
      <c r="A47" s="213"/>
      <c r="B47" s="268">
        <f>SUM(B16:B46)</f>
        <v>2233</v>
      </c>
      <c r="C47" s="306">
        <f>SUM(C16:C46)</f>
        <v>1673</v>
      </c>
      <c r="D47" s="307"/>
      <c r="E47" s="269">
        <f>SUM(E16:E46)</f>
        <v>143</v>
      </c>
      <c r="F47" s="268">
        <f>SUM(F16:F46)</f>
        <v>1850</v>
      </c>
      <c r="G47" s="277">
        <f>SUM(G16:G46)</f>
        <v>97</v>
      </c>
      <c r="H47" s="277">
        <f>SUM(H16:H46)</f>
        <v>110</v>
      </c>
      <c r="I47" s="273">
        <f>SUM(I16:I46)</f>
        <v>0.81</v>
      </c>
      <c r="J47" s="268" t="s">
        <v>18</v>
      </c>
      <c r="K47" s="268">
        <v>0</v>
      </c>
      <c r="L47" s="213"/>
      <c r="M47" s="268"/>
      <c r="N47" s="268"/>
      <c r="O47" s="268"/>
      <c r="P47" s="268">
        <f>SUM(P16:P46)</f>
        <v>64</v>
      </c>
      <c r="Q47" s="268">
        <f>SUM(Q16:Q46)</f>
        <v>137</v>
      </c>
      <c r="R47" s="268">
        <v>26</v>
      </c>
      <c r="S47" s="268" t="s">
        <v>75</v>
      </c>
      <c r="T47" s="274"/>
      <c r="U47" s="274"/>
      <c r="V47" s="268">
        <f>SUM(V16:V46)</f>
        <v>107</v>
      </c>
      <c r="W47" s="268">
        <f>SUM(W16:W46)</f>
        <v>117</v>
      </c>
      <c r="X47" s="274"/>
      <c r="Y47" s="407"/>
      <c r="Z47" s="275" t="s">
        <v>11</v>
      </c>
      <c r="AA47" s="213"/>
    </row>
    <row r="48" spans="1:27" ht="15.75" customHeight="1">
      <c r="A48" s="224"/>
      <c r="B48" s="274">
        <f>AVERAGE(B16:B46)</f>
        <v>74.43333333333334</v>
      </c>
      <c r="C48" s="274">
        <f>AVERAGE(C16:C46)</f>
        <v>55.766666666666666</v>
      </c>
      <c r="D48" s="213"/>
      <c r="E48" s="274"/>
      <c r="F48" s="274">
        <f>AVERAGE(F16:F46)</f>
        <v>61.666666666666664</v>
      </c>
      <c r="G48" s="213"/>
      <c r="H48" s="213"/>
      <c r="I48" s="213"/>
      <c r="J48" s="213"/>
      <c r="K48" s="213"/>
      <c r="L48" s="274">
        <f>AVERAGE(L16:L46)</f>
        <v>91.73333333333333</v>
      </c>
      <c r="M48" s="274">
        <f>AVERAGE(M16:M46)</f>
        <v>50.43333333333333</v>
      </c>
      <c r="N48" s="277">
        <f>AVERAGE(N16:N47)</f>
        <v>3011</v>
      </c>
      <c r="O48" s="277">
        <f>AVERAGE(O16:O47)</f>
        <v>2992.7</v>
      </c>
      <c r="P48" s="274">
        <f>AVERAGE(P16:P47)</f>
        <v>5.333333333333333</v>
      </c>
      <c r="Q48" s="274">
        <f>AVERAGE(Q16:Q47)</f>
        <v>8.838709677419354</v>
      </c>
      <c r="R48" s="278"/>
      <c r="S48" s="213"/>
      <c r="T48" s="274">
        <v>3.1</v>
      </c>
      <c r="U48" s="274" t="s">
        <v>236</v>
      </c>
      <c r="V48" s="274">
        <f>AVERAGE(V16:V46)</f>
        <v>3.566666666666667</v>
      </c>
      <c r="W48" s="274">
        <v>3.9</v>
      </c>
      <c r="X48" s="274">
        <f>AVERAGE(X16:X46)</f>
        <v>69.59333333333333</v>
      </c>
      <c r="Y48" s="274">
        <f>AVERAGE(Y16:Y46)</f>
        <v>695.3333333333334</v>
      </c>
      <c r="Z48" s="279" t="s">
        <v>60</v>
      </c>
      <c r="AA48" s="408"/>
    </row>
    <row r="49" spans="2:27" ht="15" customHeight="1">
      <c r="B49" s="95" t="s">
        <v>61</v>
      </c>
      <c r="C49" s="85"/>
      <c r="D49" s="85"/>
      <c r="E49" s="85"/>
      <c r="F49" s="85"/>
      <c r="G49" s="85"/>
      <c r="H49" s="85"/>
      <c r="I49" s="85"/>
      <c r="K49" s="95" t="s">
        <v>64</v>
      </c>
      <c r="L49" s="95"/>
      <c r="M49" s="95"/>
      <c r="N49" s="95"/>
      <c r="O49" s="95"/>
      <c r="P49" s="95"/>
      <c r="Q49" s="95"/>
      <c r="T49" s="95" t="s">
        <v>68</v>
      </c>
      <c r="U49" s="85"/>
      <c r="V49" s="85"/>
      <c r="W49" s="85"/>
      <c r="X49" s="85"/>
      <c r="Y49" s="85"/>
      <c r="Z49" s="96"/>
      <c r="AA49" s="413"/>
    </row>
    <row r="50" spans="2:26" ht="15" customHeight="1">
      <c r="B50" s="16" t="s">
        <v>491</v>
      </c>
      <c r="C50" s="85"/>
      <c r="D50" s="85"/>
      <c r="E50" s="455">
        <v>65.1</v>
      </c>
      <c r="F50" s="91"/>
      <c r="G50" s="97"/>
      <c r="H50" s="85"/>
      <c r="I50" s="88"/>
      <c r="K50" s="16" t="s">
        <v>222</v>
      </c>
      <c r="L50" s="85"/>
      <c r="M50" s="85"/>
      <c r="N50" s="284">
        <v>97</v>
      </c>
      <c r="O50" s="94"/>
      <c r="P50" s="85"/>
      <c r="Q50" s="85"/>
      <c r="T50" s="16" t="s">
        <v>487</v>
      </c>
      <c r="W50" s="371">
        <v>0.81</v>
      </c>
      <c r="Y50" s="98"/>
      <c r="Z50" s="99"/>
    </row>
    <row r="51" spans="2:26" ht="15" customHeight="1">
      <c r="B51" s="16" t="s">
        <v>489</v>
      </c>
      <c r="C51" s="85"/>
      <c r="D51" s="85"/>
      <c r="E51" s="85"/>
      <c r="F51" s="412">
        <v>4.4</v>
      </c>
      <c r="G51" s="91"/>
      <c r="H51" s="100"/>
      <c r="I51" s="101"/>
      <c r="K51" s="16" t="s">
        <v>113</v>
      </c>
      <c r="L51" s="85"/>
      <c r="M51" s="85"/>
      <c r="N51" s="85"/>
      <c r="O51" s="284">
        <v>-80</v>
      </c>
      <c r="P51" s="94"/>
      <c r="Q51" s="102"/>
      <c r="T51" s="85" t="s">
        <v>138</v>
      </c>
      <c r="X51" s="358">
        <v>-2.43</v>
      </c>
      <c r="Z51" s="103"/>
    </row>
    <row r="52" spans="2:26" ht="15" customHeight="1">
      <c r="B52" s="16" t="s">
        <v>490</v>
      </c>
      <c r="C52" s="85"/>
      <c r="D52" s="85"/>
      <c r="E52" s="358">
        <v>4.8</v>
      </c>
      <c r="F52" s="91"/>
      <c r="G52" s="104"/>
      <c r="H52" s="85"/>
      <c r="I52" s="88"/>
      <c r="K52" s="16" t="s">
        <v>499</v>
      </c>
      <c r="L52" s="85"/>
      <c r="M52" s="85"/>
      <c r="N52" s="85"/>
      <c r="O52" s="85"/>
      <c r="P52" s="358">
        <v>97</v>
      </c>
      <c r="Q52" s="91"/>
      <c r="R52" s="105"/>
      <c r="T52" s="16" t="s">
        <v>501</v>
      </c>
      <c r="X52" s="370">
        <v>21.86</v>
      </c>
      <c r="Y52" s="98"/>
      <c r="Z52" s="105"/>
    </row>
    <row r="53" spans="2:26" ht="15" customHeight="1">
      <c r="B53" s="16" t="s">
        <v>266</v>
      </c>
      <c r="C53" s="85"/>
      <c r="D53" s="85"/>
      <c r="E53" s="360">
        <v>49.5</v>
      </c>
      <c r="G53" s="106"/>
      <c r="H53" s="107"/>
      <c r="I53" s="108"/>
      <c r="K53" s="85" t="s">
        <v>112</v>
      </c>
      <c r="L53" s="85"/>
      <c r="M53" s="85"/>
      <c r="N53" s="85"/>
      <c r="O53" s="284">
        <v>-114</v>
      </c>
      <c r="P53" s="91"/>
      <c r="Q53" s="105"/>
      <c r="T53" s="16" t="s">
        <v>488</v>
      </c>
      <c r="X53" s="328"/>
      <c r="Z53" s="103"/>
    </row>
    <row r="54" spans="2:25" ht="15" customHeight="1">
      <c r="B54" s="85" t="s">
        <v>88</v>
      </c>
      <c r="C54" s="85"/>
      <c r="D54" s="85"/>
      <c r="E54" s="85"/>
      <c r="F54" s="360">
        <v>0.8</v>
      </c>
      <c r="G54" s="85"/>
      <c r="H54" s="106"/>
      <c r="I54" s="101"/>
      <c r="T54" s="85" t="s">
        <v>94</v>
      </c>
      <c r="W54" s="370">
        <v>0.5</v>
      </c>
      <c r="X54" s="479" t="s">
        <v>342</v>
      </c>
      <c r="Y54" s="246" t="s">
        <v>283</v>
      </c>
    </row>
    <row r="55" spans="2:25" ht="15" customHeight="1">
      <c r="B55" s="16" t="s">
        <v>244</v>
      </c>
      <c r="C55" s="284">
        <v>88</v>
      </c>
      <c r="D55" s="85" t="s">
        <v>139</v>
      </c>
      <c r="E55" s="246" t="s">
        <v>486</v>
      </c>
      <c r="G55" s="88"/>
      <c r="H55" s="91"/>
      <c r="I55" s="88"/>
      <c r="K55" s="95" t="s">
        <v>65</v>
      </c>
      <c r="L55" s="95"/>
      <c r="M55" s="95"/>
      <c r="N55" s="95"/>
      <c r="O55" s="95"/>
      <c r="T55" s="85" t="s">
        <v>187</v>
      </c>
      <c r="X55" s="284" t="s">
        <v>18</v>
      </c>
      <c r="Y55" s="91"/>
    </row>
    <row r="56" spans="2:24" ht="15" customHeight="1">
      <c r="B56" s="16" t="s">
        <v>320</v>
      </c>
      <c r="C56" s="284">
        <v>36</v>
      </c>
      <c r="D56" s="85" t="s">
        <v>139</v>
      </c>
      <c r="E56" s="246" t="s">
        <v>470</v>
      </c>
      <c r="G56" s="91"/>
      <c r="H56" s="88"/>
      <c r="I56" s="88"/>
      <c r="K56" s="16" t="s">
        <v>93</v>
      </c>
      <c r="N56" s="284">
        <v>110</v>
      </c>
      <c r="O56" s="91"/>
      <c r="T56" s="85" t="s">
        <v>88</v>
      </c>
      <c r="X56" s="284">
        <v>0</v>
      </c>
    </row>
    <row r="57" spans="2:26" ht="15" customHeight="1">
      <c r="B57" s="85"/>
      <c r="C57" s="85" t="s">
        <v>63</v>
      </c>
      <c r="D57" s="85"/>
      <c r="E57" s="85"/>
      <c r="F57" s="85"/>
      <c r="G57" s="85"/>
      <c r="H57" s="85"/>
      <c r="I57" s="88"/>
      <c r="K57" s="85" t="s">
        <v>88</v>
      </c>
      <c r="O57" s="284">
        <v>56</v>
      </c>
      <c r="P57" s="91"/>
      <c r="T57" s="85" t="s">
        <v>141</v>
      </c>
      <c r="X57" s="284">
        <v>0</v>
      </c>
      <c r="Z57" s="88"/>
    </row>
    <row r="58" spans="2:24" ht="15" customHeight="1">
      <c r="B58" s="16" t="s">
        <v>492</v>
      </c>
      <c r="C58" s="85"/>
      <c r="D58" s="362">
        <f>COUNTIF(B16:B46,"&gt;=90")</f>
        <v>0</v>
      </c>
      <c r="H58" s="85"/>
      <c r="I58" s="88"/>
      <c r="K58" s="16" t="s">
        <v>500</v>
      </c>
      <c r="P58" s="246">
        <v>720</v>
      </c>
      <c r="Q58" s="91"/>
      <c r="R58" s="105"/>
      <c r="T58" s="85" t="s">
        <v>186</v>
      </c>
      <c r="X58" s="284">
        <v>0</v>
      </c>
    </row>
    <row r="59" spans="2:25" ht="15" customHeight="1">
      <c r="B59" s="16" t="s">
        <v>493</v>
      </c>
      <c r="C59" s="85"/>
      <c r="D59" s="362">
        <v>0</v>
      </c>
      <c r="H59" s="85"/>
      <c r="I59" s="88"/>
      <c r="K59" s="85" t="s">
        <v>88</v>
      </c>
      <c r="O59" s="284">
        <v>69</v>
      </c>
      <c r="P59" s="91"/>
      <c r="T59" s="85" t="s">
        <v>94</v>
      </c>
      <c r="X59" s="284">
        <v>0</v>
      </c>
      <c r="Y59" s="1" t="s">
        <v>342</v>
      </c>
    </row>
    <row r="60" spans="2:24" ht="15" customHeight="1">
      <c r="B60" s="16" t="s">
        <v>494</v>
      </c>
      <c r="C60" s="85"/>
      <c r="D60" s="284">
        <f>COUNTIF(C16:C46,"&lt;=32")</f>
        <v>0</v>
      </c>
      <c r="H60" s="85"/>
      <c r="I60" s="88"/>
      <c r="T60" s="16" t="s">
        <v>349</v>
      </c>
      <c r="W60" s="414"/>
      <c r="X60" s="415"/>
    </row>
    <row r="61" spans="2:24" ht="15" customHeight="1">
      <c r="B61" s="16" t="s">
        <v>495</v>
      </c>
      <c r="C61" s="85"/>
      <c r="D61" s="284">
        <f>COUNTIF(C16:C46,"&lt;=0")</f>
        <v>0</v>
      </c>
      <c r="H61" s="85"/>
      <c r="I61" s="88"/>
      <c r="K61" s="95" t="s">
        <v>66</v>
      </c>
      <c r="L61" s="110"/>
      <c r="M61" s="110"/>
      <c r="N61" s="110"/>
      <c r="O61" s="110"/>
      <c r="T61" s="16" t="s">
        <v>502</v>
      </c>
      <c r="X61" s="284" t="s">
        <v>283</v>
      </c>
    </row>
    <row r="62" spans="6:26" ht="15" customHeight="1">
      <c r="F62" s="88"/>
      <c r="K62" s="16" t="s">
        <v>348</v>
      </c>
      <c r="N62" s="358">
        <v>30.02</v>
      </c>
      <c r="O62" s="98"/>
      <c r="P62" s="547"/>
      <c r="Q62" s="547"/>
      <c r="V62" s="85" t="s">
        <v>96</v>
      </c>
      <c r="W62" s="85"/>
      <c r="X62" s="284" t="s">
        <v>76</v>
      </c>
      <c r="Z62" s="88"/>
    </row>
    <row r="63" spans="2:26" ht="15" customHeight="1">
      <c r="B63" s="95" t="s">
        <v>74</v>
      </c>
      <c r="C63" s="110"/>
      <c r="D63" s="110"/>
      <c r="E63" s="110"/>
      <c r="K63" s="85" t="s">
        <v>117</v>
      </c>
      <c r="O63" s="284">
        <v>0.02</v>
      </c>
      <c r="P63" s="106"/>
      <c r="Q63" s="93"/>
      <c r="V63" s="85" t="s">
        <v>97</v>
      </c>
      <c r="W63" s="85"/>
      <c r="X63" s="284" t="s">
        <v>76</v>
      </c>
      <c r="Z63" s="88"/>
    </row>
    <row r="64" spans="2:17" ht="15" customHeight="1">
      <c r="B64" s="16" t="s">
        <v>496</v>
      </c>
      <c r="E64" s="284">
        <v>3.1</v>
      </c>
      <c r="F64" s="106"/>
      <c r="G64" s="101"/>
      <c r="K64" s="85" t="s">
        <v>78</v>
      </c>
      <c r="M64" s="371">
        <v>30.51</v>
      </c>
      <c r="N64" s="104" t="s">
        <v>85</v>
      </c>
      <c r="O64" s="284" t="s">
        <v>470</v>
      </c>
      <c r="P64" s="93"/>
      <c r="Q64" s="93"/>
    </row>
    <row r="65" spans="2:26" ht="15" customHeight="1">
      <c r="B65" s="16" t="s">
        <v>347</v>
      </c>
      <c r="E65" s="284" t="s">
        <v>236</v>
      </c>
      <c r="G65" s="88"/>
      <c r="H65" s="108"/>
      <c r="I65" s="111"/>
      <c r="K65" s="85" t="s">
        <v>79</v>
      </c>
      <c r="M65" s="357">
        <v>29.7</v>
      </c>
      <c r="N65" s="104" t="s">
        <v>85</v>
      </c>
      <c r="O65" s="284" t="s">
        <v>283</v>
      </c>
      <c r="P65" s="93"/>
      <c r="T65" s="95" t="s">
        <v>102</v>
      </c>
      <c r="U65" s="95"/>
      <c r="V65" s="95"/>
      <c r="W65" s="95"/>
      <c r="X65" s="95"/>
      <c r="Y65" s="112"/>
      <c r="Z65" s="112"/>
    </row>
    <row r="66" spans="2:25" ht="15" customHeight="1">
      <c r="B66" s="16" t="s">
        <v>497</v>
      </c>
      <c r="D66" s="284">
        <v>26</v>
      </c>
      <c r="E66" s="85" t="s">
        <v>67</v>
      </c>
      <c r="F66" s="246" t="s">
        <v>318</v>
      </c>
      <c r="G66" s="88"/>
      <c r="H66" s="108"/>
      <c r="T66" s="16" t="s">
        <v>127</v>
      </c>
      <c r="U66" s="85"/>
      <c r="V66" s="85"/>
      <c r="W66" s="284">
        <v>695</v>
      </c>
      <c r="X66" s="85"/>
      <c r="Y66" s="91"/>
    </row>
    <row r="67" spans="2:25" ht="15" customHeight="1">
      <c r="B67" s="16" t="s">
        <v>498</v>
      </c>
      <c r="D67" s="284" t="s">
        <v>75</v>
      </c>
      <c r="E67" s="91"/>
      <c r="F67" s="109"/>
      <c r="G67" s="105"/>
      <c r="T67" s="85" t="s">
        <v>104</v>
      </c>
      <c r="V67" s="246">
        <v>980</v>
      </c>
      <c r="W67" s="104" t="s">
        <v>67</v>
      </c>
      <c r="X67" s="246" t="s">
        <v>247</v>
      </c>
      <c r="Y67" s="91"/>
    </row>
    <row r="68" spans="2:26" ht="15" customHeight="1">
      <c r="B68" s="300" t="s">
        <v>484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16"/>
      <c r="Z68" s="113"/>
    </row>
    <row r="69" spans="2:26" ht="15" customHeight="1">
      <c r="B69" s="300" t="s">
        <v>476</v>
      </c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40"/>
      <c r="O69" s="40"/>
      <c r="P69" s="40"/>
      <c r="Q69" s="40"/>
      <c r="R69" s="40"/>
      <c r="S69" s="114"/>
      <c r="T69" s="88"/>
      <c r="U69" s="88"/>
      <c r="V69" s="88"/>
      <c r="W69" s="88"/>
      <c r="X69" s="88"/>
      <c r="Y69" s="88"/>
      <c r="Z69" s="115"/>
    </row>
    <row r="70" spans="2:26" ht="15" customHeight="1">
      <c r="B70" s="300" t="s">
        <v>477</v>
      </c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40"/>
      <c r="O70" s="40"/>
      <c r="P70" s="40"/>
      <c r="Q70" s="40"/>
      <c r="R70" s="40"/>
      <c r="S70" s="114"/>
      <c r="T70" s="114"/>
      <c r="U70" s="114"/>
      <c r="V70" s="114"/>
      <c r="W70" s="114"/>
      <c r="X70" s="88"/>
      <c r="Y70" s="88"/>
      <c r="Z70" s="88"/>
    </row>
    <row r="71" spans="2:26" ht="15" customHeight="1">
      <c r="B71" s="300" t="s">
        <v>478</v>
      </c>
      <c r="C71" s="300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40"/>
      <c r="O71" s="40"/>
      <c r="P71" s="40"/>
      <c r="Q71" s="40"/>
      <c r="R71" s="40"/>
      <c r="S71" s="114"/>
      <c r="T71" s="114"/>
      <c r="U71" s="114"/>
      <c r="V71" s="114"/>
      <c r="W71" s="114"/>
      <c r="X71" s="88"/>
      <c r="Y71" s="88"/>
      <c r="Z71" s="88"/>
    </row>
    <row r="72" spans="2:26" ht="15" customHeight="1">
      <c r="B72" s="300" t="s">
        <v>479</v>
      </c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40"/>
      <c r="O72" s="40"/>
      <c r="P72" s="40"/>
      <c r="Q72" s="40"/>
      <c r="R72" s="40"/>
      <c r="S72" s="114"/>
      <c r="T72" s="114"/>
      <c r="U72" s="114"/>
      <c r="V72" s="114"/>
      <c r="W72" s="114"/>
      <c r="X72" s="88"/>
      <c r="Y72" s="88"/>
      <c r="Z72" s="88"/>
    </row>
    <row r="73" spans="2:18" ht="15" customHeight="1">
      <c r="B73" s="300" t="s">
        <v>482</v>
      </c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16"/>
      <c r="O73" s="16"/>
      <c r="P73" s="16"/>
      <c r="Q73" s="16"/>
      <c r="R73" s="16"/>
    </row>
    <row r="74" spans="2:18" ht="12.75">
      <c r="B74" s="300" t="s">
        <v>483</v>
      </c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40"/>
      <c r="P74" s="40"/>
      <c r="Q74" s="40"/>
      <c r="R74" s="40"/>
    </row>
    <row r="75" spans="2:18" ht="13.5">
      <c r="B75" s="286"/>
      <c r="C75" s="286"/>
      <c r="D75" s="286"/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112"/>
      <c r="P75" s="112"/>
      <c r="Q75" s="85"/>
      <c r="R75" s="85"/>
    </row>
    <row r="76" spans="2:18" ht="12.75">
      <c r="B76" s="112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</row>
    <row r="77" spans="2:18" ht="12.75"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</row>
  </sheetData>
  <sheetProtection/>
  <mergeCells count="1">
    <mergeCell ref="P62:Q62"/>
  </mergeCells>
  <printOptions horizontalCentered="1"/>
  <pageMargins left="0" right="0" top="0" bottom="0" header="0.3" footer="0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DaveW</dc:creator>
  <cp:keywords/>
  <dc:description/>
  <cp:lastModifiedBy>Dave Wierstad</cp:lastModifiedBy>
  <cp:lastPrinted>2023-01-01T15:23:01Z</cp:lastPrinted>
  <dcterms:created xsi:type="dcterms:W3CDTF">2006-09-29T18:50:01Z</dcterms:created>
  <dcterms:modified xsi:type="dcterms:W3CDTF">2023-01-01T15:24:02Z</dcterms:modified>
  <cp:category/>
  <cp:version/>
  <cp:contentType/>
  <cp:contentStatus/>
</cp:coreProperties>
</file>