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dwier\Downloads\"/>
    </mc:Choice>
  </mc:AlternateContent>
  <xr:revisionPtr revIDLastSave="0" documentId="8_{3A45AB88-1D15-4641-BD54-049B0CC60EC8}" xr6:coauthVersionLast="47" xr6:coauthVersionMax="47" xr10:uidLastSave="{00000000-0000-0000-0000-000000000000}"/>
  <bookViews>
    <workbookView xWindow="28680" yWindow="15" windowWidth="29040" windowHeight="16440" tabRatio="953" xr2:uid="{00000000-000D-0000-FFFF-FFFF00000000}"/>
  </bookViews>
  <sheets>
    <sheet name="January2024" sheetId="4" r:id="rId1"/>
    <sheet name="February2024" sheetId="2" r:id="rId2"/>
    <sheet name="March2024" sheetId="1" r:id="rId3"/>
    <sheet name="April2023" sheetId="3" r:id="rId4"/>
    <sheet name="May2023" sheetId="5" r:id="rId5"/>
    <sheet name="June2023" sheetId="6" r:id="rId6"/>
    <sheet name="July2023" sheetId="7" r:id="rId7"/>
    <sheet name="August2023" sheetId="8" r:id="rId8"/>
    <sheet name="September2023" sheetId="9" r:id="rId9"/>
    <sheet name="October2023" sheetId="10" r:id="rId10"/>
    <sheet name="November2023" sheetId="12" r:id="rId11"/>
    <sheet name="December2023" sheetId="11" r:id="rId12"/>
  </sheets>
  <definedNames>
    <definedName name="_xlnm.Print_Area" localSheetId="9">October2023!$A$1:$AB$72</definedName>
    <definedName name="_xlnm.Print_Area" localSheetId="8">September2023!$A$1:$AB$71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4" l="1"/>
  <c r="B48" i="4"/>
  <c r="C47" i="4"/>
  <c r="B47" i="4"/>
  <c r="D46" i="4"/>
  <c r="G46" i="4"/>
  <c r="D45" i="4"/>
  <c r="G45" i="4" s="1"/>
  <c r="D44" i="4"/>
  <c r="G44" i="4" s="1"/>
  <c r="D43" i="4"/>
  <c r="G43" i="4" s="1"/>
  <c r="D42" i="4"/>
  <c r="G42" i="4"/>
  <c r="D41" i="4"/>
  <c r="G41" i="4" s="1"/>
  <c r="D40" i="4"/>
  <c r="G40" i="4" s="1"/>
  <c r="D39" i="4"/>
  <c r="G39" i="4" s="1"/>
  <c r="D38" i="4"/>
  <c r="G38" i="4"/>
  <c r="D37" i="4"/>
  <c r="G37" i="4" s="1"/>
  <c r="D36" i="4"/>
  <c r="G36" i="4" s="1"/>
  <c r="D35" i="4"/>
  <c r="G35" i="4" s="1"/>
  <c r="D34" i="4"/>
  <c r="G34" i="4"/>
  <c r="D33" i="4"/>
  <c r="G33" i="4" s="1"/>
  <c r="D32" i="4"/>
  <c r="G32" i="4" s="1"/>
  <c r="D31" i="4"/>
  <c r="G31" i="4" s="1"/>
  <c r="D30" i="4"/>
  <c r="G30" i="4"/>
  <c r="D29" i="4"/>
  <c r="G29" i="4" s="1"/>
  <c r="D28" i="4"/>
  <c r="G28" i="4"/>
  <c r="D27" i="4"/>
  <c r="G27" i="4" s="1"/>
  <c r="D26" i="4"/>
  <c r="G26" i="4" s="1"/>
  <c r="D25" i="4"/>
  <c r="G25" i="4" s="1"/>
  <c r="D24" i="4"/>
  <c r="G24" i="4"/>
  <c r="D23" i="4"/>
  <c r="G23" i="4" s="1"/>
  <c r="D22" i="4"/>
  <c r="G22" i="4" s="1"/>
  <c r="D21" i="4"/>
  <c r="G21" i="4" s="1"/>
  <c r="D20" i="4"/>
  <c r="G19" i="4"/>
  <c r="D18" i="4"/>
  <c r="I47" i="9"/>
  <c r="E47" i="8"/>
  <c r="W47" i="7"/>
  <c r="Q47" i="5"/>
  <c r="P47" i="5"/>
  <c r="L47" i="1"/>
  <c r="C47" i="1"/>
  <c r="C47" i="2"/>
  <c r="T47" i="2"/>
  <c r="J47" i="2"/>
  <c r="Y48" i="4"/>
  <c r="J47" i="11"/>
  <c r="Q47" i="12"/>
  <c r="P47" i="12"/>
  <c r="W47" i="12"/>
  <c r="V47" i="12"/>
  <c r="E47" i="5"/>
  <c r="M47" i="1"/>
  <c r="J47" i="4"/>
  <c r="I47" i="4"/>
  <c r="W50" i="4" s="1"/>
  <c r="M47" i="12"/>
  <c r="L47" i="12"/>
  <c r="E47" i="12"/>
  <c r="W47" i="9"/>
  <c r="B47" i="8"/>
  <c r="C47" i="3"/>
  <c r="B47" i="3"/>
  <c r="D47" i="1"/>
  <c r="E47" i="1"/>
  <c r="D56" i="4"/>
  <c r="D55" i="4"/>
  <c r="W47" i="6"/>
  <c r="E47" i="6"/>
  <c r="E47" i="3"/>
  <c r="J47" i="1"/>
  <c r="D63" i="11"/>
  <c r="Y48" i="11"/>
  <c r="G47" i="12"/>
  <c r="M50" i="12"/>
  <c r="W47" i="10"/>
  <c r="E47" i="10"/>
  <c r="E47" i="9"/>
  <c r="E47" i="2"/>
  <c r="B47" i="1"/>
  <c r="B47" i="2"/>
  <c r="E47" i="11"/>
  <c r="H47" i="11"/>
  <c r="F47" i="12"/>
  <c r="C47" i="10"/>
  <c r="T47" i="8"/>
  <c r="G47" i="7"/>
  <c r="C47" i="5"/>
  <c r="B47" i="5"/>
  <c r="F47" i="2"/>
  <c r="D47" i="2"/>
  <c r="G47" i="1"/>
  <c r="D48" i="3"/>
  <c r="D48" i="7"/>
  <c r="G47" i="5"/>
  <c r="N50" i="5"/>
  <c r="G47" i="3"/>
  <c r="G47" i="2"/>
  <c r="O50" i="2"/>
  <c r="R47" i="10"/>
  <c r="O48" i="9"/>
  <c r="N48" i="9"/>
  <c r="E48" i="7"/>
  <c r="I47" i="3"/>
  <c r="J47" i="3"/>
  <c r="Y48" i="3"/>
  <c r="R47" i="3"/>
  <c r="M48" i="2"/>
  <c r="L48" i="2"/>
  <c r="Y48" i="2"/>
  <c r="O48" i="2"/>
  <c r="N48" i="2"/>
  <c r="H47" i="4"/>
  <c r="G47" i="11"/>
  <c r="M50" i="11"/>
  <c r="Q47" i="9"/>
  <c r="Q48" i="9"/>
  <c r="P47" i="9"/>
  <c r="P48" i="9"/>
  <c r="I47" i="6"/>
  <c r="X50" i="6" s="1"/>
  <c r="V47" i="6"/>
  <c r="H47" i="6"/>
  <c r="F47" i="6"/>
  <c r="C47" i="6"/>
  <c r="B47" i="6"/>
  <c r="G47" i="6"/>
  <c r="N50" i="6"/>
  <c r="W47" i="5"/>
  <c r="T47" i="3"/>
  <c r="W47" i="1"/>
  <c r="V47" i="1"/>
  <c r="H47" i="1"/>
  <c r="F47" i="1"/>
  <c r="I47" i="1"/>
  <c r="V47" i="2"/>
  <c r="W47" i="2"/>
  <c r="H47" i="2"/>
  <c r="I47" i="2"/>
  <c r="B47" i="10"/>
  <c r="V47" i="10"/>
  <c r="J47" i="10"/>
  <c r="G47" i="10"/>
  <c r="I47" i="10"/>
  <c r="B47" i="9"/>
  <c r="V47" i="9"/>
  <c r="F47" i="9"/>
  <c r="C47" i="9"/>
  <c r="H47" i="9"/>
  <c r="G47" i="9"/>
  <c r="W47" i="8"/>
  <c r="H47" i="8"/>
  <c r="G47" i="8"/>
  <c r="O50" i="8" s="1"/>
  <c r="C47" i="7"/>
  <c r="B47" i="7"/>
  <c r="V47" i="7"/>
  <c r="I47" i="7"/>
  <c r="X50" i="7"/>
  <c r="H47" i="7"/>
  <c r="I47" i="5"/>
  <c r="W50" i="5" s="1"/>
  <c r="H47" i="5"/>
  <c r="C48" i="3"/>
  <c r="B48" i="3"/>
  <c r="W47" i="3"/>
  <c r="V47" i="3"/>
  <c r="Q47" i="3"/>
  <c r="P47" i="3"/>
  <c r="H47" i="3"/>
  <c r="F47" i="3"/>
  <c r="E47" i="4"/>
  <c r="D55" i="3"/>
  <c r="D56" i="3"/>
  <c r="E58" i="3"/>
  <c r="E59" i="3"/>
  <c r="E60" i="3"/>
  <c r="E61" i="3"/>
  <c r="E64" i="3"/>
  <c r="M64" i="3"/>
  <c r="C47" i="8"/>
  <c r="F47" i="8"/>
  <c r="I47" i="8"/>
  <c r="P47" i="8"/>
  <c r="Q47" i="8"/>
  <c r="R47" i="8"/>
  <c r="V47" i="8"/>
  <c r="B48" i="8"/>
  <c r="C48" i="8"/>
  <c r="F48" i="8"/>
  <c r="L48" i="8"/>
  <c r="M48" i="8"/>
  <c r="Q48" i="8"/>
  <c r="V48" i="8"/>
  <c r="Y48" i="8"/>
  <c r="D55" i="8"/>
  <c r="D56" i="8"/>
  <c r="F58" i="8"/>
  <c r="F59" i="8"/>
  <c r="F60" i="8"/>
  <c r="F61" i="8"/>
  <c r="M64" i="8"/>
  <c r="M65" i="8"/>
  <c r="B47" i="11"/>
  <c r="C47" i="11"/>
  <c r="F47" i="11"/>
  <c r="I47" i="11"/>
  <c r="P47" i="11"/>
  <c r="Q47" i="11"/>
  <c r="R47" i="11"/>
  <c r="T47" i="11"/>
  <c r="V47" i="11"/>
  <c r="W47" i="11"/>
  <c r="B48" i="11"/>
  <c r="C48" i="11"/>
  <c r="F48" i="11"/>
  <c r="L48" i="11"/>
  <c r="M48" i="11"/>
  <c r="N48" i="11"/>
  <c r="P48" i="11"/>
  <c r="T48" i="11"/>
  <c r="V48" i="11"/>
  <c r="X48" i="11"/>
  <c r="C55" i="11"/>
  <c r="C56" i="11"/>
  <c r="D59" i="11"/>
  <c r="D60" i="11"/>
  <c r="D61" i="11"/>
  <c r="L64" i="11"/>
  <c r="L65" i="11"/>
  <c r="D66" i="11"/>
  <c r="F58" i="2"/>
  <c r="F60" i="2"/>
  <c r="M64" i="2"/>
  <c r="F47" i="4"/>
  <c r="P47" i="4"/>
  <c r="Q47" i="4"/>
  <c r="R47" i="4"/>
  <c r="T47" i="4"/>
  <c r="V47" i="4"/>
  <c r="W47" i="4"/>
  <c r="F48" i="4"/>
  <c r="L48" i="4"/>
  <c r="M48" i="4"/>
  <c r="N48" i="4"/>
  <c r="O48" i="4"/>
  <c r="P48" i="4"/>
  <c r="Q48" i="4"/>
  <c r="V48" i="4"/>
  <c r="E58" i="4"/>
  <c r="E59" i="4"/>
  <c r="E60" i="4"/>
  <c r="E61" i="4"/>
  <c r="L64" i="4"/>
  <c r="L65" i="4"/>
  <c r="B48" i="7"/>
  <c r="C48" i="7"/>
  <c r="F48" i="7"/>
  <c r="L48" i="7"/>
  <c r="M48" i="7"/>
  <c r="N48" i="7"/>
  <c r="V48" i="7"/>
  <c r="X48" i="7"/>
  <c r="Y48" i="7"/>
  <c r="D55" i="7"/>
  <c r="D56" i="7"/>
  <c r="D58" i="7"/>
  <c r="D59" i="7"/>
  <c r="D60" i="7"/>
  <c r="D61" i="7"/>
  <c r="M64" i="7"/>
  <c r="M65" i="7"/>
  <c r="B48" i="6"/>
  <c r="C48" i="6"/>
  <c r="F48" i="6"/>
  <c r="L48" i="6"/>
  <c r="M48" i="6"/>
  <c r="P48" i="6"/>
  <c r="Q48" i="6"/>
  <c r="V48" i="6"/>
  <c r="X48" i="6"/>
  <c r="Y48" i="6"/>
  <c r="E58" i="6"/>
  <c r="E59" i="6"/>
  <c r="E60" i="6"/>
  <c r="E61" i="6"/>
  <c r="M64" i="6"/>
  <c r="M65" i="6"/>
  <c r="Q48" i="1"/>
  <c r="V48" i="1"/>
  <c r="X48" i="1"/>
  <c r="F47" i="5"/>
  <c r="V47" i="5"/>
  <c r="F48" i="5"/>
  <c r="L48" i="5"/>
  <c r="M48" i="5"/>
  <c r="T48" i="5"/>
  <c r="Y48" i="5"/>
  <c r="C55" i="5"/>
  <c r="C56" i="5"/>
  <c r="E58" i="5"/>
  <c r="E59" i="5"/>
  <c r="E60" i="5"/>
  <c r="E61" i="5"/>
  <c r="E64" i="5"/>
  <c r="L64" i="5"/>
  <c r="C47" i="12"/>
  <c r="C48" i="12"/>
  <c r="F48" i="12"/>
  <c r="N48" i="12"/>
  <c r="V48" i="12"/>
  <c r="X48" i="12"/>
  <c r="Y48" i="12"/>
  <c r="D56" i="12"/>
  <c r="E60" i="12"/>
  <c r="E61" i="12"/>
  <c r="L64" i="12"/>
  <c r="B48" i="10"/>
  <c r="F48" i="10"/>
  <c r="L48" i="10"/>
  <c r="M48" i="10"/>
  <c r="N48" i="10"/>
  <c r="O48" i="10"/>
  <c r="P48" i="10"/>
  <c r="Q48" i="10"/>
  <c r="V48" i="10"/>
  <c r="D55" i="10"/>
  <c r="D56" i="10"/>
  <c r="E58" i="10"/>
  <c r="E59" i="10"/>
  <c r="E60" i="10"/>
  <c r="E61" i="10"/>
  <c r="L64" i="10"/>
  <c r="L65" i="10"/>
  <c r="B48" i="9"/>
  <c r="C48" i="9"/>
  <c r="F48" i="9"/>
  <c r="L48" i="9"/>
  <c r="M48" i="9"/>
  <c r="V48" i="9"/>
  <c r="X48" i="9"/>
  <c r="Y48" i="9"/>
  <c r="D58" i="9"/>
  <c r="D60" i="9"/>
  <c r="D61" i="9"/>
  <c r="H47" i="10"/>
  <c r="D55" i="12"/>
  <c r="E59" i="12"/>
  <c r="E58" i="12"/>
  <c r="B47" i="12"/>
  <c r="B48" i="12"/>
  <c r="G18" i="4"/>
  <c r="G47" i="4" l="1"/>
  <c r="M50" i="4" s="1"/>
  <c r="D4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jamessanchez</author>
  </authors>
  <commentList>
    <comment ref="B4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jamessanchez:</t>
        </r>
        <r>
          <rPr>
            <sz val="9"/>
            <color indexed="81"/>
            <rFont val="Tahoma"/>
            <charset val="1"/>
          </rPr>
          <t xml:space="preserve">
ax(</t>
        </r>
      </text>
    </comment>
    <comment ref="C4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jamessanchez:</t>
        </r>
        <r>
          <rPr>
            <sz val="9"/>
            <color indexed="81"/>
            <rFont val="Tahoma"/>
            <charset val="1"/>
          </rPr>
          <t xml:space="preserve">
ax(</t>
        </r>
      </text>
    </comment>
  </commentList>
</comments>
</file>

<file path=xl/sharedStrings.xml><?xml version="1.0" encoding="utf-8"?>
<sst xmlns="http://schemas.openxmlformats.org/spreadsheetml/2006/main" count="2965" uniqueCount="600">
  <si>
    <t>2194 E RADATZ AVE</t>
  </si>
  <si>
    <t xml:space="preserve">                   LAT. 45.01.36 NORTH</t>
  </si>
  <si>
    <t>ELEVATION 982MSL(299 METERS)</t>
  </si>
  <si>
    <t xml:space="preserve">                  LONG. 093.00.24 WEST</t>
  </si>
  <si>
    <t>OBS. TAKEN AT MIDN (LST)</t>
  </si>
  <si>
    <t xml:space="preserve">      (JANUARY 2024)</t>
  </si>
  <si>
    <t xml:space="preserve">                  TOWNSHIP 29 N 22 W</t>
  </si>
  <si>
    <t>STATION  EST. FEBRUARY 1962</t>
  </si>
  <si>
    <t>SECTION 2</t>
  </si>
  <si>
    <t>DAVID C WIERSTAD OBSERVER</t>
  </si>
  <si>
    <t xml:space="preserve">         LOCAL CLIMATOLOGICAL DATA</t>
  </si>
  <si>
    <t>LOT 6 BLOCK 6</t>
  </si>
  <si>
    <t>NORTH SAINT PAUL, MINNESOTA</t>
  </si>
  <si>
    <t>Temperature (F)</t>
  </si>
  <si>
    <t xml:space="preserve">      Precipitation (IN)</t>
  </si>
  <si>
    <t>Wind (mph)</t>
  </si>
  <si>
    <t>D</t>
  </si>
  <si>
    <t>M</t>
  </si>
  <si>
    <t>A</t>
  </si>
  <si>
    <t>DEP</t>
  </si>
  <si>
    <t>AT</t>
  </si>
  <si>
    <t>H</t>
  </si>
  <si>
    <t>C</t>
  </si>
  <si>
    <t>TOTAL</t>
  </si>
  <si>
    <t>SNOW</t>
  </si>
  <si>
    <t>MAX</t>
  </si>
  <si>
    <t>MIN</t>
  </si>
  <si>
    <t>DIR.</t>
  </si>
  <si>
    <t>AVG</t>
  </si>
  <si>
    <t>PREV</t>
  </si>
  <si>
    <t>SKY</t>
  </si>
  <si>
    <t>SOIL</t>
  </si>
  <si>
    <t>SOLAR</t>
  </si>
  <si>
    <t xml:space="preserve">MAX </t>
  </si>
  <si>
    <t xml:space="preserve">   REMARKS</t>
  </si>
  <si>
    <t>I</t>
  </si>
  <si>
    <t>V</t>
  </si>
  <si>
    <t>FROM</t>
  </si>
  <si>
    <t>OBS</t>
  </si>
  <si>
    <t>WATER</t>
  </si>
  <si>
    <t>HAIL</t>
  </si>
  <si>
    <t>SLEET</t>
  </si>
  <si>
    <t>REL</t>
  </si>
  <si>
    <t>BARO</t>
  </si>
  <si>
    <t>FOR</t>
  </si>
  <si>
    <t>COV</t>
  </si>
  <si>
    <t>TEMP</t>
  </si>
  <si>
    <t>DAILY</t>
  </si>
  <si>
    <t>UV</t>
  </si>
  <si>
    <t>T</t>
  </si>
  <si>
    <t>X</t>
  </si>
  <si>
    <t>N</t>
  </si>
  <si>
    <t>G</t>
  </si>
  <si>
    <t>NORM</t>
  </si>
  <si>
    <t>MIDN</t>
  </si>
  <si>
    <t>EQ IN.</t>
  </si>
  <si>
    <t>OR ICE</t>
  </si>
  <si>
    <t>HUM</t>
  </si>
  <si>
    <t>PRES</t>
  </si>
  <si>
    <t>6A</t>
  </si>
  <si>
    <t>6P</t>
  </si>
  <si>
    <t>DAY</t>
  </si>
  <si>
    <t>S.R</t>
  </si>
  <si>
    <t>S.S</t>
  </si>
  <si>
    <t>4"</t>
  </si>
  <si>
    <t>INDEX</t>
  </si>
  <si>
    <t>E</t>
  </si>
  <si>
    <t>(F)</t>
  </si>
  <si>
    <t>(IN)</t>
  </si>
  <si>
    <t>ON GRND</t>
  </si>
  <si>
    <t>IDITY</t>
  </si>
  <si>
    <t>(IN HG)</t>
  </si>
  <si>
    <t>%</t>
  </si>
  <si>
    <t>(10CM)</t>
  </si>
  <si>
    <t>WM2</t>
  </si>
  <si>
    <t>S</t>
  </si>
  <si>
    <t>SW</t>
  </si>
  <si>
    <t>NNW</t>
  </si>
  <si>
    <t>NW</t>
  </si>
  <si>
    <t>AVERAGE</t>
  </si>
  <si>
    <t>TEMPERATURE (F)</t>
  </si>
  <si>
    <t>HEATING DEGREE DAYS (65F)</t>
  </si>
  <si>
    <t>PRECIPITATION (IN)</t>
  </si>
  <si>
    <t xml:space="preserve">AVERAGE MONTHLY   </t>
  </si>
  <si>
    <t>TOTAL THIS MONTH……..</t>
  </si>
  <si>
    <t>TOTAL THIS MONTH…….</t>
  </si>
  <si>
    <t xml:space="preserve">DEPARTURE FROM NORMAL… </t>
  </si>
  <si>
    <t xml:space="preserve">DEPARTURE FROM NORMAL     </t>
  </si>
  <si>
    <t xml:space="preserve">DEPARTURE FROM NORMAL.  </t>
  </si>
  <si>
    <t>ABSOLUTE VALUE…</t>
  </si>
  <si>
    <t>SEASONAL TOTAL (SINCE JULY 1ST).</t>
  </si>
  <si>
    <t>YEAR TO DATE TOTAL……</t>
  </si>
  <si>
    <t>YEAR TO DATE AVERAGE…</t>
  </si>
  <si>
    <t>DEPARTURE FROM NORMAL…………</t>
  </si>
  <si>
    <t xml:space="preserve">DEPARTURE FROM NORMAL. </t>
  </si>
  <si>
    <t>DEPARTURE FROM NORMAL…</t>
  </si>
  <si>
    <t>GREATEST IN 24HRS…..</t>
  </si>
  <si>
    <r>
      <t xml:space="preserve"> ON… </t>
    </r>
    <r>
      <rPr>
        <b/>
        <sz val="9"/>
        <rFont val="Arial"/>
        <family val="2"/>
      </rPr>
      <t xml:space="preserve"> </t>
    </r>
  </si>
  <si>
    <t>HIGHEST…..</t>
  </si>
  <si>
    <t>ON….</t>
  </si>
  <si>
    <t>COOLING DEGREE DAYS (65F)</t>
  </si>
  <si>
    <t xml:space="preserve">TOTAL SNOW,SLEET,HAIL…   </t>
  </si>
  <si>
    <t>LOWEST…..</t>
  </si>
  <si>
    <t>TOTAL THIS MONTH……</t>
  </si>
  <si>
    <t>NUMBER OF DAYS WITH--</t>
  </si>
  <si>
    <t xml:space="preserve">SEASON TO DATE TOTAL…  </t>
  </si>
  <si>
    <t>MAX 90 OR ABOVE…</t>
  </si>
  <si>
    <t>SEASONAL TOTAL (SINCE JAN 1ST)…</t>
  </si>
  <si>
    <t>MAX 32 OR BELOW..</t>
  </si>
  <si>
    <r>
      <t xml:space="preserve"> ON…</t>
    </r>
    <r>
      <rPr>
        <b/>
        <sz val="9"/>
        <rFont val="Arial"/>
        <family val="2"/>
      </rPr>
      <t xml:space="preserve"> </t>
    </r>
  </si>
  <si>
    <t>MIN 32 OR BELOW…</t>
  </si>
  <si>
    <t xml:space="preserve">GREATEST DEPTH ON GRND.               </t>
  </si>
  <si>
    <r>
      <t xml:space="preserve">  ON…</t>
    </r>
    <r>
      <rPr>
        <b/>
        <sz val="9"/>
        <rFont val="Arial"/>
        <family val="2"/>
      </rPr>
      <t xml:space="preserve">  </t>
    </r>
  </si>
  <si>
    <t>MIN  0  OR BELOW…</t>
  </si>
  <si>
    <t>BAROMETRIC PRESSURE (IN HG)</t>
  </si>
  <si>
    <t>DATES OF HAIL………….</t>
  </si>
  <si>
    <t>None</t>
  </si>
  <si>
    <t xml:space="preserve">AVERAGE MONTHLY… </t>
  </si>
  <si>
    <t>SLEET……..</t>
  </si>
  <si>
    <t>WIND (MPH)</t>
  </si>
  <si>
    <r>
      <t>DEPARTURE FROM NORMAL…</t>
    </r>
    <r>
      <rPr>
        <sz val="9"/>
        <rFont val="Arial Black"/>
        <family val="2"/>
      </rPr>
      <t xml:space="preserve"> 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 </t>
    </r>
  </si>
  <si>
    <t>GLAZE….</t>
  </si>
  <si>
    <t xml:space="preserve">   ON..</t>
  </si>
  <si>
    <t>PREVAILING DIRECTION….....</t>
  </si>
  <si>
    <t>SOLAR RADIATION(WM2)</t>
  </si>
  <si>
    <t>FASTEST MILE…</t>
  </si>
  <si>
    <t>ON..</t>
  </si>
  <si>
    <t>AVERAGE MONTHLY….</t>
  </si>
  <si>
    <t>DIRECTION….</t>
  </si>
  <si>
    <t>HIGHEST….</t>
  </si>
  <si>
    <t>STATION EST. FEBRUARY 1962</t>
  </si>
  <si>
    <t>(FEBRUARY 2024)</t>
  </si>
  <si>
    <t>BLOCK 2</t>
  </si>
  <si>
    <t xml:space="preserve">   LOCAL CLIMATOLOGICAL DATA</t>
  </si>
  <si>
    <t>Precipitation (IN)</t>
  </si>
  <si>
    <t>REMARKS</t>
  </si>
  <si>
    <t>ON GRD</t>
  </si>
  <si>
    <t>wind chill -23.0</t>
  </si>
  <si>
    <t>SSE</t>
  </si>
  <si>
    <t>SE</t>
  </si>
  <si>
    <t>wind chill -26.8</t>
  </si>
  <si>
    <t>SSW</t>
  </si>
  <si>
    <t>W</t>
  </si>
  <si>
    <t>WNW</t>
  </si>
  <si>
    <t>WSW</t>
  </si>
  <si>
    <t>fog a.m</t>
  </si>
  <si>
    <t>record rainfall</t>
  </si>
  <si>
    <t>NE</t>
  </si>
  <si>
    <t>NNE</t>
  </si>
  <si>
    <t>fog/freezing rain/rain</t>
  </si>
  <si>
    <t>AVERAGE MONTHLY..</t>
  </si>
  <si>
    <t>TOTAL THIS MONTH…………....</t>
  </si>
  <si>
    <t>TOTAL THIS MONTH………</t>
  </si>
  <si>
    <r>
      <t xml:space="preserve">DEPARTURE FROM NORMAL…  </t>
    </r>
    <r>
      <rPr>
        <sz val="9"/>
        <rFont val="Arial Black"/>
        <family val="2"/>
      </rPr>
      <t>2.7</t>
    </r>
  </si>
  <si>
    <r>
      <t xml:space="preserve">DEPARTURE FROM NORMAL….  </t>
    </r>
    <r>
      <rPr>
        <sz val="9"/>
        <rFont val="Arial Black"/>
        <family val="2"/>
      </rPr>
      <t xml:space="preserve">-97    </t>
    </r>
    <r>
      <rPr>
        <sz val="8"/>
        <rFont val="Arial Black"/>
        <family val="2"/>
      </rPr>
      <t xml:space="preserve"> </t>
    </r>
  </si>
  <si>
    <t>DEPARTURE FROM NORMAL..</t>
  </si>
  <si>
    <r>
      <t xml:space="preserve">SEASONAL TOTAL(SINCE JULY 1ST)…    </t>
    </r>
    <r>
      <rPr>
        <sz val="9"/>
        <rFont val="Arial Black"/>
        <family val="2"/>
      </rPr>
      <t xml:space="preserve"> 5396.</t>
    </r>
    <r>
      <rPr>
        <sz val="8"/>
        <rFont val="Arial Black"/>
        <family val="2"/>
      </rPr>
      <t xml:space="preserve">       </t>
    </r>
  </si>
  <si>
    <t>YEAR TO DATE TOTAL…........</t>
  </si>
  <si>
    <t>YEAR TO DATE AVERAGE…….</t>
  </si>
  <si>
    <r>
      <t xml:space="preserve">DEPARTURE FROM NORMAL…. </t>
    </r>
    <r>
      <rPr>
        <sz val="9"/>
        <rFont val="Arial Black"/>
        <family val="2"/>
      </rPr>
      <t xml:space="preserve"> -572   </t>
    </r>
    <r>
      <rPr>
        <sz val="8"/>
        <rFont val="Arial Black"/>
        <family val="2"/>
      </rPr>
      <t xml:space="preserve"> </t>
    </r>
  </si>
  <si>
    <t>DEPARTURE FROM NORMAL</t>
  </si>
  <si>
    <t>GREATEST IN 24 HRS….........</t>
  </si>
  <si>
    <r>
      <t xml:space="preserve"> On..</t>
    </r>
    <r>
      <rPr>
        <sz val="9"/>
        <rFont val="Arial Black"/>
        <family val="2"/>
      </rPr>
      <t xml:space="preserve"> 14TH</t>
    </r>
    <r>
      <rPr>
        <sz val="8"/>
        <rFont val="Arial Black"/>
        <family val="2"/>
      </rPr>
      <t xml:space="preserve">  </t>
    </r>
  </si>
  <si>
    <t>HIGHEST…</t>
  </si>
  <si>
    <t>ON…</t>
  </si>
  <si>
    <t>8TH</t>
  </si>
  <si>
    <t>TOTAL SNW,SLEET,HAIL……..</t>
  </si>
  <si>
    <t>LOWEST….</t>
  </si>
  <si>
    <t>3RD</t>
  </si>
  <si>
    <r>
      <t xml:space="preserve">DEPARTURE FROM NORMAL..   </t>
    </r>
    <r>
      <rPr>
        <sz val="9"/>
        <rFont val="Arial Black"/>
        <family val="2"/>
      </rPr>
      <t xml:space="preserve">  </t>
    </r>
  </si>
  <si>
    <r>
      <t xml:space="preserve">DEPARTURE FROM NORMAL…… </t>
    </r>
    <r>
      <rPr>
        <sz val="9"/>
        <rFont val="Arial Black"/>
        <family val="2"/>
      </rPr>
      <t xml:space="preserve"> 0</t>
    </r>
  </si>
  <si>
    <t>SEASON TO DATE TOTAL…...</t>
  </si>
  <si>
    <t>MAX 90 OR ABOVE……</t>
  </si>
  <si>
    <t>MAX 32 OR BELOW….</t>
  </si>
  <si>
    <t>DEPARTURE FROM NORMAL……..........</t>
  </si>
  <si>
    <t>GREATEST IN 24 HRS…........</t>
  </si>
  <si>
    <r>
      <t xml:space="preserve">On… </t>
    </r>
    <r>
      <rPr>
        <sz val="9"/>
        <rFont val="Arial Black"/>
        <family val="2"/>
      </rPr>
      <t xml:space="preserve">23RD </t>
    </r>
  </si>
  <si>
    <t>MIN 32 OR BELOW……</t>
  </si>
  <si>
    <r>
      <t xml:space="preserve">GREATEST DEPTH ON GRND.. </t>
    </r>
    <r>
      <rPr>
        <sz val="9"/>
        <rFont val="Arial Black"/>
        <family val="2"/>
      </rPr>
      <t xml:space="preserve">        </t>
    </r>
    <r>
      <rPr>
        <sz val="8"/>
        <rFont val="Arial Black"/>
        <family val="2"/>
      </rPr>
      <t xml:space="preserve">  On..  14TH</t>
    </r>
  </si>
  <si>
    <r>
      <t>On…</t>
    </r>
    <r>
      <rPr>
        <sz val="9"/>
        <rFont val="Arial Black"/>
        <family val="2"/>
      </rPr>
      <t xml:space="preserve"> 23RD </t>
    </r>
  </si>
  <si>
    <t>MIN  0  OR BELOW…..</t>
  </si>
  <si>
    <t>DATES OF HAIL……...</t>
  </si>
  <si>
    <t xml:space="preserve">AVERAGE MONTHLY…… </t>
  </si>
  <si>
    <t>SLEET…..</t>
  </si>
  <si>
    <r>
      <t xml:space="preserve">DEPARTURE FROM NORMAL… </t>
    </r>
    <r>
      <rPr>
        <sz val="9"/>
        <rFont val="Arial Black"/>
        <family val="2"/>
      </rPr>
      <t xml:space="preserve"> .9</t>
    </r>
  </si>
  <si>
    <t>GLAZE…..</t>
  </si>
  <si>
    <t>27TH</t>
  </si>
  <si>
    <t>AVERAGE MONTHLY</t>
  </si>
  <si>
    <t>HIGHEST……….</t>
  </si>
  <si>
    <t>24TH</t>
  </si>
  <si>
    <t>PREVAILING DIRECTION….</t>
  </si>
  <si>
    <t>LOWEST…</t>
  </si>
  <si>
    <t>14TH</t>
  </si>
  <si>
    <t xml:space="preserve"> ON..</t>
  </si>
  <si>
    <t>23RD</t>
  </si>
  <si>
    <t xml:space="preserve">AVERAGE MONTHLY..  </t>
  </si>
  <si>
    <t>DIRECTION…….</t>
  </si>
  <si>
    <t>SOIL TEMPERATURE (F)</t>
  </si>
  <si>
    <t>On..</t>
  </si>
  <si>
    <t>15TH</t>
  </si>
  <si>
    <t>ON…..</t>
  </si>
  <si>
    <t>ON……</t>
  </si>
  <si>
    <t>14TH, RECORD STATION RAINFALL 0F .73" OLD RECORD .22 IN 2005</t>
  </si>
  <si>
    <t xml:space="preserve">                  LONG. -93.00.24 WEST</t>
  </si>
  <si>
    <t xml:space="preserve">              (MARCH 2024)</t>
  </si>
  <si>
    <t xml:space="preserve">         SEC</t>
  </si>
  <si>
    <t xml:space="preserve"> SECTION 2</t>
  </si>
  <si>
    <t xml:space="preserve">                </t>
  </si>
  <si>
    <t xml:space="preserve">     </t>
  </si>
  <si>
    <t xml:space="preserve"> BLOCK 2</t>
  </si>
  <si>
    <t xml:space="preserve">           REMARKS</t>
  </si>
  <si>
    <t>ESE</t>
  </si>
  <si>
    <t>wet snow</t>
  </si>
  <si>
    <t>rain/snow</t>
  </si>
  <si>
    <t>thunderstorm a.m &amp; p.m</t>
  </si>
  <si>
    <t>TOTAL THIS MONTH…………</t>
  </si>
  <si>
    <t>TOTAL THIS MONTH…..</t>
  </si>
  <si>
    <r>
      <t xml:space="preserve">DEPARTURE FROM NORMAL </t>
    </r>
    <r>
      <rPr>
        <sz val="9"/>
        <rFont val="Arial Black"/>
        <family val="2"/>
      </rPr>
      <t xml:space="preserve"> -2.3</t>
    </r>
    <r>
      <rPr>
        <b/>
        <sz val="9"/>
        <rFont val="Arial Black"/>
        <family val="2"/>
      </rPr>
      <t xml:space="preserve">  </t>
    </r>
  </si>
  <si>
    <t xml:space="preserve">DEPARTURE FROM NORMAL.   </t>
  </si>
  <si>
    <r>
      <t>ABSOLUTE VALUE</t>
    </r>
    <r>
      <rPr>
        <b/>
        <sz val="9"/>
        <rFont val="Arial Black"/>
        <family val="2"/>
      </rPr>
      <t xml:space="preserve"> </t>
    </r>
  </si>
  <si>
    <r>
      <t>SEASONAL TOTAL (SINCE JULY 1ST)…</t>
    </r>
    <r>
      <rPr>
        <sz val="9"/>
        <rFont val="Arial Black"/>
        <family val="2"/>
      </rPr>
      <t xml:space="preserve"> 6500</t>
    </r>
  </si>
  <si>
    <t>YEAR TO DATE TOTAL…</t>
  </si>
  <si>
    <t>YEAR TO DATE AVERAGE..</t>
  </si>
  <si>
    <t xml:space="preserve">DEPARTURE FROM NORMAL.    </t>
  </si>
  <si>
    <t>DEPARTURE FROM NORMAL.</t>
  </si>
  <si>
    <t xml:space="preserve"> ON… </t>
  </si>
  <si>
    <t>31ST</t>
  </si>
  <si>
    <t>15TH,   16TH,25TH</t>
  </si>
  <si>
    <r>
      <t>TOTAL SNOW,SLEET,HAIL…</t>
    </r>
    <r>
      <rPr>
        <sz val="9"/>
        <rFont val="Arial Black"/>
        <family val="2"/>
      </rPr>
      <t xml:space="preserve">    </t>
    </r>
  </si>
  <si>
    <t>17TH,18TH,19TH</t>
  </si>
  <si>
    <t>TOTAL THIS MONTH………….</t>
  </si>
  <si>
    <t xml:space="preserve">SEASON TO DATE TOTAL…         </t>
  </si>
  <si>
    <t>MAX 90 OR ABOVE….</t>
  </si>
  <si>
    <r>
      <t xml:space="preserve">SEASONAL TOTAL (SINCE JAN 1ST)…. </t>
    </r>
    <r>
      <rPr>
        <sz val="9"/>
        <rFont val="Arial Black"/>
        <family val="2"/>
      </rPr>
      <t xml:space="preserve">  0</t>
    </r>
  </si>
  <si>
    <t>MAX 32 OR BELOW…</t>
  </si>
  <si>
    <t xml:space="preserve">ON…….... </t>
  </si>
  <si>
    <t>5TH</t>
  </si>
  <si>
    <t>MIN 32 OR BELOW….</t>
  </si>
  <si>
    <r>
      <t xml:space="preserve">GREATEST DEPTH ON GRND. </t>
    </r>
    <r>
      <rPr>
        <sz val="9"/>
        <rFont val="Arial Black"/>
        <family val="2"/>
      </rPr>
      <t xml:space="preserve">            </t>
    </r>
    <r>
      <rPr>
        <sz val="7"/>
        <rFont val="Arial Narrow"/>
        <family val="2"/>
      </rPr>
      <t xml:space="preserve">ON…...      ... </t>
    </r>
  </si>
  <si>
    <t>ON…......</t>
  </si>
  <si>
    <t xml:space="preserve">     11TH,12TH</t>
  </si>
  <si>
    <t>MIN  0  OR BELOW….</t>
  </si>
  <si>
    <t xml:space="preserve">AVERAGE MONTHLY.. </t>
  </si>
  <si>
    <t>SLEET..</t>
  </si>
  <si>
    <t>GLAZE..</t>
  </si>
  <si>
    <t>AVERAGE MONTHLY.</t>
  </si>
  <si>
    <t>7TH</t>
  </si>
  <si>
    <t>PREVAILING DIRECTION…</t>
  </si>
  <si>
    <t>FASTEST MILE.</t>
  </si>
  <si>
    <t xml:space="preserve"> </t>
  </si>
  <si>
    <t>AVERAGE MONTHLY…</t>
  </si>
  <si>
    <t>DIRECTION…</t>
  </si>
  <si>
    <t xml:space="preserve">HIGHEST….       </t>
  </si>
  <si>
    <t>17TH</t>
  </si>
  <si>
    <t>17TH, RECORD STATION DAILY MIN/MAX TEMPERATURE OF 22 OLD RECORD 23 IN 1967</t>
  </si>
  <si>
    <t>31ST, HEAVY WET SNOW LATE P.M</t>
  </si>
  <si>
    <t xml:space="preserve">         </t>
  </si>
  <si>
    <t xml:space="preserve">       </t>
  </si>
  <si>
    <t>LAT. 45.01.36 NORTH</t>
  </si>
  <si>
    <t>LONG. -93.00.24 WEST</t>
  </si>
  <si>
    <t>TOWNSHIP 29 N 22 W</t>
  </si>
  <si>
    <t xml:space="preserve">       (APRIL 2023)</t>
  </si>
  <si>
    <t xml:space="preserve">        LOCAL CLIMATOLOGICAL DATA</t>
  </si>
  <si>
    <t>heavy wet snow a.m</t>
  </si>
  <si>
    <t>first 50 temp</t>
  </si>
  <si>
    <t>ENE</t>
  </si>
  <si>
    <t>tstm late p.m</t>
  </si>
  <si>
    <t>first 60 temp</t>
  </si>
  <si>
    <t>snow piles</t>
  </si>
  <si>
    <t xml:space="preserve">first 70 temp, snow piles </t>
  </si>
  <si>
    <t>first 80 temp</t>
  </si>
  <si>
    <t>thunderstorm late p.m</t>
  </si>
  <si>
    <t>thunderstorm early a.m</t>
  </si>
  <si>
    <t>AVERAGE MONTHLY…..</t>
  </si>
  <si>
    <r>
      <t xml:space="preserve">DEPARTURE FROM NORMAL. </t>
    </r>
    <r>
      <rPr>
        <sz val="8"/>
        <rFont val="Arial Narrow"/>
        <family val="2"/>
      </rPr>
      <t xml:space="preserve">  </t>
    </r>
  </si>
  <si>
    <t xml:space="preserve">SEASONAL TOTAL (SINCE JULY 1ST).. </t>
  </si>
  <si>
    <r>
      <t>DEPARTURE FROM NORMAL…</t>
    </r>
    <r>
      <rPr>
        <sz val="7"/>
        <rFont val="Arial Narrow"/>
        <family val="2"/>
      </rPr>
      <t xml:space="preserve">  </t>
    </r>
  </si>
  <si>
    <r>
      <t xml:space="preserve"> ON…</t>
    </r>
    <r>
      <rPr>
        <sz val="8"/>
        <rFont val="Arial Narrow"/>
        <family val="2"/>
      </rPr>
      <t xml:space="preserve"> </t>
    </r>
  </si>
  <si>
    <t>19TH</t>
  </si>
  <si>
    <t>12TH,13TH</t>
  </si>
  <si>
    <t xml:space="preserve">TOTAL SNOW,SLEET,HAIL. </t>
  </si>
  <si>
    <t xml:space="preserve">ON..                  </t>
  </si>
  <si>
    <t>6TH</t>
  </si>
  <si>
    <r>
      <t xml:space="preserve">DEPARTURE FROM NORMAL… </t>
    </r>
    <r>
      <rPr>
        <sz val="7"/>
        <rFont val="Arial Narrow"/>
        <family val="2"/>
      </rPr>
      <t xml:space="preserve"> </t>
    </r>
  </si>
  <si>
    <t xml:space="preserve">SEASON TO DATE TOTAL..       </t>
  </si>
  <si>
    <t>MAX 90 OR ABOVE…….</t>
  </si>
  <si>
    <r>
      <t>SEASONAL TOTAL (SINCE JAN 1ST).</t>
    </r>
    <r>
      <rPr>
        <sz val="7"/>
        <rFont val="Arial Narrow"/>
        <family val="2"/>
      </rPr>
      <t xml:space="preserve"> </t>
    </r>
  </si>
  <si>
    <t>MAX 32 OR BELOW……</t>
  </si>
  <si>
    <t xml:space="preserve">ON..   </t>
  </si>
  <si>
    <t>1ST</t>
  </si>
  <si>
    <t>MIN 32 OR BELOW…….</t>
  </si>
  <si>
    <r>
      <t>GREATEST DEPTH ON GRND.</t>
    </r>
    <r>
      <rPr>
        <sz val="8"/>
        <rFont val="Arial Narrow"/>
        <family val="2"/>
      </rPr>
      <t xml:space="preserve">. </t>
    </r>
    <r>
      <rPr>
        <sz val="7"/>
        <rFont val="Arial"/>
        <family val="2"/>
      </rPr>
      <t xml:space="preserve"> </t>
    </r>
  </si>
  <si>
    <r>
      <rPr>
        <sz val="10"/>
        <rFont val="Arial Narrow"/>
        <family val="2"/>
      </rPr>
      <t>ON</t>
    </r>
    <r>
      <rPr>
        <sz val="7"/>
        <rFont val="Arial Narrow"/>
        <family val="2"/>
      </rPr>
      <t xml:space="preserve">. </t>
    </r>
    <r>
      <rPr>
        <sz val="9"/>
        <rFont val="Arial Black"/>
        <family val="2"/>
      </rPr>
      <t xml:space="preserve"> </t>
    </r>
  </si>
  <si>
    <t>MIN  0  OR BELOW…….</t>
  </si>
  <si>
    <t>DATES OF HAIL……………,,,</t>
  </si>
  <si>
    <t xml:space="preserve">SLEET……,,,,,,,,,,, </t>
  </si>
  <si>
    <t xml:space="preserve">DEPARTURE FROM NORMAL... </t>
  </si>
  <si>
    <t>GLAZE………,,,,,,,,,,,</t>
  </si>
  <si>
    <t>PREVAILING DIRECTION……</t>
  </si>
  <si>
    <t>N/A</t>
  </si>
  <si>
    <t>FASTEST MILE……</t>
  </si>
  <si>
    <t>ON.</t>
  </si>
  <si>
    <t>5TH,26TH</t>
  </si>
  <si>
    <t>AVERAGE MONTHLY…….</t>
  </si>
  <si>
    <t>DIRECTION……….</t>
  </si>
  <si>
    <t>WSW,S</t>
  </si>
  <si>
    <t>HIGHEST……..</t>
  </si>
  <si>
    <t>29TH</t>
  </si>
  <si>
    <t>11TH, MAXIMUM TEMPERATURE OF 81 TIED WITH RECORD IN 1968</t>
  </si>
  <si>
    <t>12TH, RECORD STATION MAXIMUM TEMPERATURE OF 88 OLD RECORD 78 IN 1985</t>
  </si>
  <si>
    <t>12TH, RECORD STATION MAXIMUM/MINIMUM TEMPERATURE OF 64 OLD RECORD 56 IN 1998</t>
  </si>
  <si>
    <t>13TH, RECORD STATION MAXIMUM TEMPERATURE OF 88 OLD RECORD 83 IN 2006</t>
  </si>
  <si>
    <t>13TH, RECORD STATION MAXIMUM/MINIMUM TEMPERATURE OF 63 OLD RECORD 51 IN 1969</t>
  </si>
  <si>
    <t xml:space="preserve">22ND, RECORD STATION MINIMUM/MAXIMUM TEMPERATURE OF 36 TIED WITH 1967 </t>
  </si>
  <si>
    <t xml:space="preserve">      (MAY 2023)</t>
  </si>
  <si>
    <t xml:space="preserve">  SECTION 2</t>
  </si>
  <si>
    <t>thunderstorm 5pm</t>
  </si>
  <si>
    <t>thunderstorm p.m</t>
  </si>
  <si>
    <t>smokey sky</t>
  </si>
  <si>
    <t>smoke</t>
  </si>
  <si>
    <r>
      <t>DEPARTURE FROM NORMAL..</t>
    </r>
    <r>
      <rPr>
        <sz val="7"/>
        <rFont val="Arial Narrow"/>
        <family val="2"/>
      </rPr>
      <t xml:space="preserve"> </t>
    </r>
    <r>
      <rPr>
        <sz val="8"/>
        <rFont val="Arial Narrow"/>
        <family val="2"/>
      </rPr>
      <t xml:space="preserve"> </t>
    </r>
  </si>
  <si>
    <t>ABSOLUTE VALUE……..</t>
  </si>
  <si>
    <t xml:space="preserve">SEASONAL TOTAL (SINCE JULY 1ST)..  </t>
  </si>
  <si>
    <t>DEPARTURE FROM NORMAL…….</t>
  </si>
  <si>
    <r>
      <t>DEPARTURE FROM NORMAL..</t>
    </r>
    <r>
      <rPr>
        <sz val="7"/>
        <rFont val="Arial Narrow"/>
        <family val="2"/>
      </rPr>
      <t xml:space="preserve">  </t>
    </r>
  </si>
  <si>
    <t xml:space="preserve">GREATEST IN 24HRS………            </t>
  </si>
  <si>
    <t xml:space="preserve">   0N…    </t>
  </si>
  <si>
    <t>6th</t>
  </si>
  <si>
    <t>30TH</t>
  </si>
  <si>
    <t>TOTAL SNOW,SLEET,HAIL..</t>
  </si>
  <si>
    <t>TOTAL THIS MONTH……. .</t>
  </si>
  <si>
    <t xml:space="preserve">DEPARTURE FROM NORMAL.. </t>
  </si>
  <si>
    <r>
      <t xml:space="preserve">SEASON TO DATE TOTAL..   </t>
    </r>
    <r>
      <rPr>
        <sz val="7"/>
        <rFont val="Arial Narrow"/>
        <family val="2"/>
      </rPr>
      <t xml:space="preserve"> </t>
    </r>
    <r>
      <rPr>
        <sz val="7"/>
        <rFont val="Arial"/>
        <family val="2"/>
      </rPr>
      <t xml:space="preserve">  </t>
    </r>
  </si>
  <si>
    <r>
      <t xml:space="preserve">SEASONAL TOTAL (SINCE JAN 1ST)… </t>
    </r>
    <r>
      <rPr>
        <sz val="9"/>
        <rFont val="Arial Black"/>
        <family val="2"/>
      </rPr>
      <t xml:space="preserve"> </t>
    </r>
  </si>
  <si>
    <r>
      <t xml:space="preserve">DEPARTURE FROM NORMAL </t>
    </r>
    <r>
      <rPr>
        <sz val="7"/>
        <rFont val="Arial Narrow"/>
        <family val="2"/>
      </rPr>
      <t xml:space="preserve"> </t>
    </r>
  </si>
  <si>
    <t>DEPARTURE FROM NORMAL……</t>
  </si>
  <si>
    <t xml:space="preserve">ON.. </t>
  </si>
  <si>
    <r>
      <t xml:space="preserve">GREATEST DEPTH ON GRND…   </t>
    </r>
    <r>
      <rPr>
        <sz val="9"/>
        <rFont val="Arial Black"/>
        <family val="2"/>
      </rPr>
      <t xml:space="preserve"> </t>
    </r>
  </si>
  <si>
    <t>DATES OF  HAIL………….</t>
  </si>
  <si>
    <t>AVERAGE MONTHLY………</t>
  </si>
  <si>
    <t>SLEET……….</t>
  </si>
  <si>
    <r>
      <t>DEPARTURE FROM NORMAL.</t>
    </r>
    <r>
      <rPr>
        <sz val="7"/>
        <rFont val="Arial Narrow"/>
        <family val="2"/>
      </rPr>
      <t xml:space="preserve"> </t>
    </r>
  </si>
  <si>
    <t>GLAZE……….</t>
  </si>
  <si>
    <r>
      <t xml:space="preserve">   ON…</t>
    </r>
    <r>
      <rPr>
        <sz val="9"/>
        <rFont val="Arial Black"/>
        <family val="2"/>
      </rPr>
      <t xml:space="preserve">  </t>
    </r>
  </si>
  <si>
    <t>LOWEST..</t>
  </si>
  <si>
    <t xml:space="preserve">   ON….</t>
  </si>
  <si>
    <t>HIGHEST……</t>
  </si>
  <si>
    <t>12TH, RECORD MAXIMUM/MINIMUM OF 65 OLD RECORD 61 IN 1991</t>
  </si>
  <si>
    <t>30TH, MAXIMUM TEMPERATURE OF 89 TIED WITH 2002</t>
  </si>
  <si>
    <r>
      <t xml:space="preserve">  </t>
    </r>
    <r>
      <rPr>
        <b/>
        <sz val="10"/>
        <rFont val="Arial Black"/>
        <family val="2"/>
      </rPr>
      <t xml:space="preserve"> (JUNE 2023)</t>
    </r>
  </si>
  <si>
    <t xml:space="preserve">  BLOCK 2</t>
  </si>
  <si>
    <t>smokey</t>
  </si>
  <si>
    <t>ground level smoke</t>
  </si>
  <si>
    <t>thunderstorm p.m.</t>
  </si>
  <si>
    <t>thunderstorm a.m.</t>
  </si>
  <si>
    <t>thunderstorm,smoke,haze</t>
  </si>
  <si>
    <r>
      <t xml:space="preserve">DEPARTURE FROM NORMAL.. </t>
    </r>
    <r>
      <rPr>
        <sz val="8"/>
        <rFont val="Arial Narrow"/>
        <family val="2"/>
      </rPr>
      <t xml:space="preserve">  </t>
    </r>
  </si>
  <si>
    <t>DEPARTURE FROM NORMAL….</t>
  </si>
  <si>
    <r>
      <t xml:space="preserve">DEPARTURE FROM NORMAL.. </t>
    </r>
    <r>
      <rPr>
        <sz val="7"/>
        <rFont val="Arial"/>
        <family val="2"/>
      </rPr>
      <t xml:space="preserve">   </t>
    </r>
    <r>
      <rPr>
        <sz val="8"/>
        <rFont val="Arial Narrow"/>
        <family val="2"/>
      </rPr>
      <t xml:space="preserve"> </t>
    </r>
  </si>
  <si>
    <t>GREATEST IN 24HRS…</t>
  </si>
  <si>
    <r>
      <t xml:space="preserve"> ON…</t>
    </r>
    <r>
      <rPr>
        <sz val="8"/>
        <rFont val="Arial Black"/>
        <family val="2"/>
      </rPr>
      <t xml:space="preserve"> </t>
    </r>
    <r>
      <rPr>
        <sz val="10"/>
        <rFont val="Arial Black"/>
        <family val="2"/>
      </rPr>
      <t xml:space="preserve"> 25TH  </t>
    </r>
  </si>
  <si>
    <t>22ND,23RD</t>
  </si>
  <si>
    <t xml:space="preserve">TOTAL SNOW,SLEET,HAIL  </t>
  </si>
  <si>
    <t>11TH</t>
  </si>
  <si>
    <t xml:space="preserve">DEPARTURE FROM NORMAL……. </t>
  </si>
  <si>
    <t>SEASON TO DATE TOTAL…...........        0</t>
  </si>
  <si>
    <r>
      <t>SEASONAL TOTAL (SINCE JAN 1ST)…</t>
    </r>
    <r>
      <rPr>
        <sz val="9"/>
        <rFont val="Arial Black"/>
        <family val="2"/>
      </rPr>
      <t xml:space="preserve"> </t>
    </r>
  </si>
  <si>
    <r>
      <t>ON..</t>
    </r>
    <r>
      <rPr>
        <sz val="8"/>
        <rFont val="Arial Narrow"/>
        <family val="2"/>
      </rPr>
      <t xml:space="preserve"> </t>
    </r>
  </si>
  <si>
    <t xml:space="preserve">GREATEST DEPTH ON GRND...    </t>
  </si>
  <si>
    <t xml:space="preserve">AVERAGE MONTHLY….. </t>
  </si>
  <si>
    <r>
      <t xml:space="preserve">DEPARTURE FROM NORMAL..  </t>
    </r>
    <r>
      <rPr>
        <sz val="10"/>
        <rFont val="Arial Black"/>
        <family val="2"/>
      </rPr>
      <t>Zero</t>
    </r>
  </si>
  <si>
    <t>4TH</t>
  </si>
  <si>
    <t>25TH</t>
  </si>
  <si>
    <t>26TH</t>
  </si>
  <si>
    <t>LEAST MONTHLY RAINFALL THIS MONTH OF .68" SINCE RECORD OF .51" IN 1976</t>
  </si>
  <si>
    <t>1ST, RECORD MAXIMUM TEMPERATURE OF 90 TIED WITH 1988</t>
  </si>
  <si>
    <t>2ND, RECORD MAXIMUM TEMPERATURE OF 87 OLD RECORD 85 IN 2006</t>
  </si>
  <si>
    <t>3RD, RECORD MAXIMUM TEMPERATURE OF 90 TIED WITH 2011</t>
  </si>
  <si>
    <t xml:space="preserve">                                 LAT. 45.01.36 NORTH</t>
  </si>
  <si>
    <t xml:space="preserve">                                LONG. 093.00.24 WEST</t>
  </si>
  <si>
    <t xml:space="preserve">                                TOWNSHIP 29 N 22 W</t>
  </si>
  <si>
    <t xml:space="preserve">    </t>
  </si>
  <si>
    <t xml:space="preserve">   (JULY 2023)</t>
  </si>
  <si>
    <t xml:space="preserve">         SECTION 2</t>
  </si>
  <si>
    <t xml:space="preserve">         BLOCK  2</t>
  </si>
  <si>
    <t xml:space="preserve">         NORTH SAINT PAUL, MINNESOTA</t>
  </si>
  <si>
    <t>WATR</t>
  </si>
  <si>
    <t>tstm p.m heat index 105</t>
  </si>
  <si>
    <t>thunderstorm a.m</t>
  </si>
  <si>
    <t>tstm 6:45 pm, no rain</t>
  </si>
  <si>
    <t xml:space="preserve">      DOWN FOR REPAIR</t>
  </si>
  <si>
    <t>thunderstorm,fog</t>
  </si>
  <si>
    <t>thunder p.m</t>
  </si>
  <si>
    <t>gusty westerly winds</t>
  </si>
  <si>
    <t>thunderstorms a.m &amp; pm</t>
  </si>
  <si>
    <t>tstm p.m pea size hail p.m</t>
  </si>
  <si>
    <t>fog,smoke</t>
  </si>
  <si>
    <t>thunderstorm p.m, haze</t>
  </si>
  <si>
    <t>hazy</t>
  </si>
  <si>
    <t xml:space="preserve">tstm early a.m,heat index 104 </t>
  </si>
  <si>
    <t>thunderstorm p.m heat index 110</t>
  </si>
  <si>
    <t>thunderstorm p.m heat index 100</t>
  </si>
  <si>
    <t xml:space="preserve">DEPARTURE FROM NORMAL..  </t>
  </si>
  <si>
    <t>ABSOLUTE VALUE……</t>
  </si>
  <si>
    <r>
      <t>SEASONAL TOTAL (SINCE JULY 1ST)….</t>
    </r>
    <r>
      <rPr>
        <sz val="8"/>
        <rFont val="Arial Black"/>
        <family val="2"/>
      </rPr>
      <t xml:space="preserve">   </t>
    </r>
  </si>
  <si>
    <t>GREATEST IN 24HRS……..</t>
  </si>
  <si>
    <r>
      <t>ON…</t>
    </r>
    <r>
      <rPr>
        <sz val="8"/>
        <rFont val="Arial Black"/>
        <family val="2"/>
      </rPr>
      <t xml:space="preserve">     </t>
    </r>
  </si>
  <si>
    <t>28TH</t>
  </si>
  <si>
    <t xml:space="preserve">TOTAL SNOW,SLEET,HAIL….  </t>
  </si>
  <si>
    <t xml:space="preserve">SEASON TO DATE TOTAL…   </t>
  </si>
  <si>
    <t>SEASONAL TOTAL (SINCE JAN 1ST).</t>
  </si>
  <si>
    <t>GREATEST DEPTH ON GRND.</t>
  </si>
  <si>
    <t>22ND</t>
  </si>
  <si>
    <t>SLEET…...</t>
  </si>
  <si>
    <t>GLAZE……</t>
  </si>
  <si>
    <t xml:space="preserve">PREVAILING DIRECTION..    </t>
  </si>
  <si>
    <t xml:space="preserve">ON..  </t>
  </si>
  <si>
    <t>DIRECTION..</t>
  </si>
  <si>
    <t>20TH</t>
  </si>
  <si>
    <t>27TH, MAXIMUM TEMPERATURE OF 95 TIED WITH RECORD IN 1988</t>
  </si>
  <si>
    <t>27TH, MAXIMUM/MINIMUM TEMPERATURE 0F 72 TIED WITH 2010</t>
  </si>
  <si>
    <t xml:space="preserve">      (AUGUST 2023)</t>
  </si>
  <si>
    <t xml:space="preserve">    NORTH SAINT PAUL, MINNESOTA</t>
  </si>
  <si>
    <t>tstm's early a.m &amp; p.m</t>
  </si>
  <si>
    <t>strong southerly winds</t>
  </si>
  <si>
    <t>brisk westerly winds</t>
  </si>
  <si>
    <t>gusty southerly winds</t>
  </si>
  <si>
    <t>heat index 104</t>
  </si>
  <si>
    <t>heat index 121</t>
  </si>
  <si>
    <t>heat index 119</t>
  </si>
  <si>
    <t>TOTAL THIS MONTH…</t>
  </si>
  <si>
    <r>
      <t xml:space="preserve">DEPARTURE FROM NORMAL.  </t>
    </r>
    <r>
      <rPr>
        <sz val="8"/>
        <rFont val="Arial Black"/>
        <family val="2"/>
      </rPr>
      <t xml:space="preserve"> </t>
    </r>
  </si>
  <si>
    <r>
      <t>DEPARTURE FROM NORMAL…</t>
    </r>
    <r>
      <rPr>
        <sz val="8"/>
        <rFont val="Arial Black"/>
        <family val="2"/>
      </rPr>
      <t xml:space="preserve">  </t>
    </r>
    <r>
      <rPr>
        <sz val="7"/>
        <rFont val="Arial Black"/>
        <family val="2"/>
      </rPr>
      <t xml:space="preserve">  </t>
    </r>
  </si>
  <si>
    <r>
      <t xml:space="preserve">SEASONAL TOTAL (SINCE JULY 1ST).. </t>
    </r>
    <r>
      <rPr>
        <sz val="8"/>
        <rFont val="Arial Black"/>
        <family val="2"/>
      </rPr>
      <t xml:space="preserve">  0</t>
    </r>
  </si>
  <si>
    <r>
      <t xml:space="preserve">YEAR TO DATE AVERAGE… </t>
    </r>
    <r>
      <rPr>
        <sz val="8"/>
        <rFont val="Arial Black"/>
        <family val="2"/>
      </rPr>
      <t xml:space="preserve"> 50.3</t>
    </r>
  </si>
  <si>
    <r>
      <t xml:space="preserve">DEPARTURE FROM NORMAL.. </t>
    </r>
    <r>
      <rPr>
        <sz val="8"/>
        <rFont val="Arial Black"/>
        <family val="2"/>
      </rPr>
      <t xml:space="preserve"> </t>
    </r>
  </si>
  <si>
    <t xml:space="preserve">DEPARTURE FROM NORMAL…  </t>
  </si>
  <si>
    <t>GREATEST IN 24HRS…….....</t>
  </si>
  <si>
    <t xml:space="preserve">ON..  14TH   </t>
  </si>
  <si>
    <t xml:space="preserve">TOTAL SNOW,SLEET,HAIL…  </t>
  </si>
  <si>
    <r>
      <t xml:space="preserve">DEPARTURE FROM NORMAL… </t>
    </r>
    <r>
      <rPr>
        <sz val="8"/>
        <rFont val="Arial Black"/>
        <family val="2"/>
      </rPr>
      <t xml:space="preserve"> </t>
    </r>
  </si>
  <si>
    <t xml:space="preserve">SEASON TO DATE TOTAL…    </t>
  </si>
  <si>
    <t>MAX 32 OR BELOW…..</t>
  </si>
  <si>
    <r>
      <t xml:space="preserve">DEPARTURE FROM NORMAL. </t>
    </r>
    <r>
      <rPr>
        <sz val="8"/>
        <rFont val="Arial Black"/>
        <family val="2"/>
      </rPr>
      <t xml:space="preserve"> </t>
    </r>
  </si>
  <si>
    <t xml:space="preserve">GREATEST DEPTH ON GRND… </t>
  </si>
  <si>
    <t>MIN  0  OR BELOW……</t>
  </si>
  <si>
    <t>SLEET……</t>
  </si>
  <si>
    <r>
      <t xml:space="preserve">DEPARTURE FROM NORMAL  </t>
    </r>
    <r>
      <rPr>
        <sz val="8"/>
        <rFont val="Arial Black"/>
        <family val="2"/>
      </rPr>
      <t xml:space="preserve"> </t>
    </r>
  </si>
  <si>
    <t>GLAZE…….</t>
  </si>
  <si>
    <t>21ST</t>
  </si>
  <si>
    <t xml:space="preserve">PREVAILING DIRECTION…  </t>
  </si>
  <si>
    <t>16TH</t>
  </si>
  <si>
    <t>DIRECTION…………</t>
  </si>
  <si>
    <t>19TH, RECORD MAXIMUM TEMPERATURE OF 92 TIED WITH 1976</t>
  </si>
  <si>
    <t>22ND, RECORD STATION MAXIMUM TEMPERATURE OF 98 OLD RECORD 93 IN 1971</t>
  </si>
  <si>
    <t>23RD, RECORD STATION MAXIMUM TEMPERATURE OF 96 OLD RECORD 93 IN 1968</t>
  </si>
  <si>
    <t>23RD, RECORD STATION MAXIMUM/MINIMUM TEMPERATURE OF 78 OLD RECORD 74 IN 1968</t>
  </si>
  <si>
    <t xml:space="preserve">28TH, DAVIS VANTAGE PRO2 WEATHER STATION PUT IN SERVICE </t>
  </si>
  <si>
    <t>(SEPTEMBER 2023)</t>
  </si>
  <si>
    <t>OR GND</t>
  </si>
  <si>
    <t>heat index 105</t>
  </si>
  <si>
    <t>heat index 101</t>
  </si>
  <si>
    <t>patchy fog</t>
  </si>
  <si>
    <t>fog</t>
  </si>
  <si>
    <t>tstm's am &amp; pm small hail pm</t>
  </si>
  <si>
    <t>thunderstorm a.m heat index 93</t>
  </si>
  <si>
    <t>AVERAGE MONTHLY……..</t>
  </si>
  <si>
    <t>TOTAL THIS MONTH….</t>
  </si>
  <si>
    <t>DEPARTURE FROM NORMAL…...</t>
  </si>
  <si>
    <t>DEPARTURE FROM NORMAL…..</t>
  </si>
  <si>
    <t>ABSOLUTE VALUE………..</t>
  </si>
  <si>
    <t>SEASONAL TOTAL (SINCE JULY 1ST)……..</t>
  </si>
  <si>
    <t>YEAR TO DATE TOTAL……....</t>
  </si>
  <si>
    <t>DEPARTURE FROM NORMAL……..</t>
  </si>
  <si>
    <r>
      <t xml:space="preserve">DEPARTURE FROM NORMAL… </t>
    </r>
    <r>
      <rPr>
        <sz val="8"/>
        <rFont val="Arial Black"/>
        <family val="2"/>
      </rPr>
      <t xml:space="preserve">  </t>
    </r>
    <r>
      <rPr>
        <sz val="7"/>
        <rFont val="Arial"/>
        <family val="2"/>
      </rPr>
      <t xml:space="preserve"> </t>
    </r>
  </si>
  <si>
    <r>
      <t xml:space="preserve">GREATEST IN 24HRS…..  </t>
    </r>
    <r>
      <rPr>
        <sz val="8"/>
        <rFont val="Arial Black"/>
        <family val="2"/>
      </rPr>
      <t>1.61</t>
    </r>
  </si>
  <si>
    <t xml:space="preserve">On… </t>
  </si>
  <si>
    <r>
      <t xml:space="preserve">HIGHEST…   </t>
    </r>
    <r>
      <rPr>
        <sz val="8"/>
        <rFont val="Arial Black"/>
        <family val="2"/>
      </rPr>
      <t>98</t>
    </r>
  </si>
  <si>
    <t>TOTAL SNOW,SLEET,HAIL.</t>
  </si>
  <si>
    <r>
      <t xml:space="preserve">LOWEST… </t>
    </r>
    <r>
      <rPr>
        <sz val="8"/>
        <rFont val="Arial Black"/>
        <family val="2"/>
      </rPr>
      <t xml:space="preserve"> 45</t>
    </r>
  </si>
  <si>
    <t>13TH</t>
  </si>
  <si>
    <t xml:space="preserve">SEASON TO DATE TOTAL..   </t>
  </si>
  <si>
    <t>MAX 90 OR ABOVE.</t>
  </si>
  <si>
    <t>SEASONAL TOTAL (SINCE JAN 1ST)……….</t>
  </si>
  <si>
    <t xml:space="preserve">DEPARTURE FROM NORMAL…   </t>
  </si>
  <si>
    <t>MAX 32 OR BELOW.</t>
  </si>
  <si>
    <t>MIN 32 OR BELOW.</t>
  </si>
  <si>
    <r>
      <t xml:space="preserve">GREATEST DEPTH ON GRND…  </t>
    </r>
    <r>
      <rPr>
        <sz val="8"/>
        <rFont val="Arial"/>
        <family val="2"/>
      </rPr>
      <t xml:space="preserve"> </t>
    </r>
    <r>
      <rPr>
        <sz val="8"/>
        <rFont val="Arial Black"/>
        <family val="2"/>
      </rPr>
      <t>None</t>
    </r>
    <r>
      <rPr>
        <sz val="7"/>
        <rFont val="Arial"/>
        <family val="2"/>
      </rPr>
      <t>..</t>
    </r>
  </si>
  <si>
    <t>MIN  0  OR BELOW.</t>
  </si>
  <si>
    <t>DATES OF HAIL……………....</t>
  </si>
  <si>
    <t xml:space="preserve">AVERAGE MONTHLY…  </t>
  </si>
  <si>
    <t xml:space="preserve">DEPARTURE FROM NORMAL…… </t>
  </si>
  <si>
    <t>AVERAGE MONTHLY……</t>
  </si>
  <si>
    <t xml:space="preserve">        11TH,13TH</t>
  </si>
  <si>
    <t>PREVAILING DIRECTION..</t>
  </si>
  <si>
    <t>FASTEST MILE….</t>
  </si>
  <si>
    <t>DIRECTION………</t>
  </si>
  <si>
    <t>2ND, RECORD STATION MAXIMUM/MINIMUM TEMPERATURE OF 71 OLD RECORD 70 IN 2011</t>
  </si>
  <si>
    <t>3RD, RECORD STATION MAXIMUM/MINIMUM TEMPERATURE OF 76 OLD RECORD 71 IN 1971</t>
  </si>
  <si>
    <t>3RD, RECORD STATION DAILY MAXIMUM TEMPEATURE OF 98 OLD RECORD 91 IN 2012</t>
  </si>
  <si>
    <t>3RD, RECORD STATION MAXIMUM TEMPERATURE FOR SEPT OF 98 OLD RECORD 97 IN 1978</t>
  </si>
  <si>
    <t>4TH, RECORD STATION MAXIMUM/MINIMUM TEMPERATURE OF 75 OLD RECORD 70 IN 1990</t>
  </si>
  <si>
    <t>4TH, RECORD STATION MAXIMUM TEMPERATURE OF 97 OLD RECORD 91 IN 2012</t>
  </si>
  <si>
    <t>30TH, RECORD STAION MAXIMUM TEMPERATURE OF 86 OLD RECORD 83 IN 2002</t>
  </si>
  <si>
    <t xml:space="preserve">                                          LAT. 45.01.36 NORTH</t>
  </si>
  <si>
    <t xml:space="preserve">                                          LONG. -93.00.24 WEST</t>
  </si>
  <si>
    <t xml:space="preserve">                                          TOWNSHIP 29 N 22 W</t>
  </si>
  <si>
    <t xml:space="preserve">   (OCTOBER 2023)</t>
  </si>
  <si>
    <t xml:space="preserve">                                           651-777-4179 (VOICE)</t>
  </si>
  <si>
    <t xml:space="preserve">        SECTION 2</t>
  </si>
  <si>
    <t xml:space="preserve">         BLOCK 2</t>
  </si>
  <si>
    <t xml:space="preserve">  NORTH SAINT PAUL, MINNESOTA</t>
  </si>
  <si>
    <t>EQ IN</t>
  </si>
  <si>
    <t>heat index 97</t>
  </si>
  <si>
    <t>record station rainfall</t>
  </si>
  <si>
    <t>thunderstorm's</t>
  </si>
  <si>
    <t>fog, record station rainfall</t>
  </si>
  <si>
    <t>first 32 temp</t>
  </si>
  <si>
    <t>first flurries</t>
  </si>
  <si>
    <r>
      <t xml:space="preserve">DEPARTURE FROM NORMAL… </t>
    </r>
    <r>
      <rPr>
        <sz val="7"/>
        <rFont val="Arial"/>
        <family val="2"/>
      </rPr>
      <t xml:space="preserve">  </t>
    </r>
  </si>
  <si>
    <r>
      <t>DEPARTURE FROM NORMAL….</t>
    </r>
    <r>
      <rPr>
        <sz val="9"/>
        <rFont val="Arial Black"/>
        <family val="2"/>
      </rPr>
      <t xml:space="preserve">  </t>
    </r>
  </si>
  <si>
    <r>
      <t xml:space="preserve">DEPARTURE FROM NORMAL… </t>
    </r>
    <r>
      <rPr>
        <sz val="9"/>
        <rFont val="Arial Black"/>
        <family val="2"/>
      </rPr>
      <t xml:space="preserve"> </t>
    </r>
  </si>
  <si>
    <r>
      <t xml:space="preserve">ON… </t>
    </r>
    <r>
      <rPr>
        <sz val="9"/>
        <rFont val="Arial Black"/>
        <family val="2"/>
      </rPr>
      <t>13TH</t>
    </r>
  </si>
  <si>
    <r>
      <t>DEPARTURE FROM NORMAL……</t>
    </r>
    <r>
      <rPr>
        <sz val="9"/>
        <rFont val="Arial Black"/>
        <family val="2"/>
      </rPr>
      <t xml:space="preserve"> </t>
    </r>
  </si>
  <si>
    <r>
      <t xml:space="preserve">SEASONAL TOTAL (SINCE JAN 1ST)… </t>
    </r>
    <r>
      <rPr>
        <sz val="9"/>
        <rFont val="Arial Black"/>
        <family val="2"/>
      </rPr>
      <t xml:space="preserve">  </t>
    </r>
  </si>
  <si>
    <r>
      <t xml:space="preserve">DEPARTURE FROM NORMAL…  </t>
    </r>
    <r>
      <rPr>
        <sz val="9"/>
        <rFont val="Arial Black"/>
        <family val="2"/>
      </rPr>
      <t xml:space="preserve"> </t>
    </r>
  </si>
  <si>
    <t>GREATEST IN 24HRS……….</t>
  </si>
  <si>
    <r>
      <t xml:space="preserve">ON.. </t>
    </r>
    <r>
      <rPr>
        <sz val="9"/>
        <rFont val="Arial Black"/>
        <family val="2"/>
      </rPr>
      <t>31ST</t>
    </r>
  </si>
  <si>
    <t>GREATEST DEPTH ON  GROUND….</t>
  </si>
  <si>
    <r>
      <t>ON…</t>
    </r>
    <r>
      <rPr>
        <sz val="9"/>
        <rFont val="Arial Black"/>
        <family val="2"/>
      </rPr>
      <t>30TH,31ST</t>
    </r>
  </si>
  <si>
    <t>NONE</t>
  </si>
  <si>
    <t xml:space="preserve">AVERAGE MONTHLY. </t>
  </si>
  <si>
    <r>
      <t xml:space="preserve">DEPARTURE FROM NORMAL… </t>
    </r>
    <r>
      <rPr>
        <sz val="9"/>
        <rFont val="Arial Black"/>
        <family val="2"/>
      </rPr>
      <t xml:space="preserve">  </t>
    </r>
  </si>
  <si>
    <t>1ST, RECORD STATION MAXIMUM TEMPERATURE OF 91 OLD RECORD 85 IN 2005</t>
  </si>
  <si>
    <t>1ST, RECORD STATION MAXIMUM/MINIMUM TEMPERATURE OF 69 OLD RECORD 63 IN 1971</t>
  </si>
  <si>
    <t>2ND, RECORD STATION MAXIMUM TEMPERATURE OF 89 OLD RECORD 85 IN 2006</t>
  </si>
  <si>
    <t>2ND, RECORD STATION MAXIMUM/MINIMUM TEMPERATURE OF 69 OLD RECORD 62 IN 2005</t>
  </si>
  <si>
    <t>13TH, RECORD STATION RAINFALL OF 1.89" OLD RECORD 1.00" IN 1981</t>
  </si>
  <si>
    <t>26TH, RECORD STATION RAINFALL OF .94" OLD RECORD .89" IN 1970</t>
  </si>
  <si>
    <t xml:space="preserve">         LONG. -93.00.24 WEST</t>
  </si>
  <si>
    <t xml:space="preserve">  </t>
  </si>
  <si>
    <t xml:space="preserve">         TOWNSHIP 29 N 22 W</t>
  </si>
  <si>
    <t>(NOVEMBER 2023)</t>
  </si>
  <si>
    <t xml:space="preserve">          LOT 6 BLOCK 6</t>
  </si>
  <si>
    <t>thunderstorm 9:35pm</t>
  </si>
  <si>
    <t>record max temp</t>
  </si>
  <si>
    <r>
      <t>DEPARTURE FROM NORMAL…</t>
    </r>
    <r>
      <rPr>
        <sz val="7"/>
        <rFont val="Arial Narrow"/>
        <family val="2"/>
      </rPr>
      <t xml:space="preserve">   </t>
    </r>
    <r>
      <rPr>
        <sz val="10"/>
        <rFont val="Arial Black"/>
        <family val="2"/>
      </rPr>
      <t xml:space="preserve">-1.63 </t>
    </r>
  </si>
  <si>
    <r>
      <t>SEASONAL TOTAL (SINCE JULY 1ST)….</t>
    </r>
    <r>
      <rPr>
        <sz val="7"/>
        <rFont val="Arial Black"/>
        <family val="2"/>
      </rPr>
      <t xml:space="preserve"> </t>
    </r>
    <r>
      <rPr>
        <sz val="10"/>
        <rFont val="Arial Black"/>
        <family val="2"/>
      </rPr>
      <t xml:space="preserve">  1281  </t>
    </r>
  </si>
  <si>
    <t>YEAR TO DATE AVERAGE,,</t>
  </si>
  <si>
    <r>
      <t xml:space="preserve">DEPARTURE FROM NORMAL… </t>
    </r>
    <r>
      <rPr>
        <sz val="7"/>
        <rFont val="Arial Narrow"/>
        <family val="2"/>
      </rPr>
      <t xml:space="preserve">  </t>
    </r>
  </si>
  <si>
    <r>
      <t xml:space="preserve">       ON…</t>
    </r>
    <r>
      <rPr>
        <sz val="10"/>
        <rFont val="Arial"/>
        <family val="2"/>
      </rPr>
      <t xml:space="preserve">   </t>
    </r>
  </si>
  <si>
    <t>ON…...</t>
  </si>
  <si>
    <r>
      <t>SEASONAL TOTAL (SINCE JAN 1ST)…</t>
    </r>
    <r>
      <rPr>
        <sz val="10"/>
        <rFont val="Arial Black"/>
        <family val="2"/>
      </rPr>
      <t xml:space="preserve"> 1099</t>
    </r>
  </si>
  <si>
    <t>DEPARTURE FROM NORMAL………</t>
  </si>
  <si>
    <r>
      <t>ON…</t>
    </r>
    <r>
      <rPr>
        <sz val="10"/>
        <rFont val="Arial Black"/>
        <family val="2"/>
      </rPr>
      <t xml:space="preserve">        </t>
    </r>
  </si>
  <si>
    <r>
      <t xml:space="preserve">GREATEST DEPTH ON GRND…    </t>
    </r>
    <r>
      <rPr>
        <sz val="10"/>
        <rFont val="Arial Black"/>
        <family val="2"/>
      </rPr>
      <t xml:space="preserve">  .2  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      </t>
    </r>
  </si>
  <si>
    <r>
      <t>ON…</t>
    </r>
    <r>
      <rPr>
        <sz val="9"/>
        <rFont val="Arial Black"/>
        <family val="2"/>
      </rPr>
      <t xml:space="preserve"> </t>
    </r>
    <r>
      <rPr>
        <sz val="10"/>
        <rFont val="Arial Black"/>
        <family val="2"/>
      </rPr>
      <t xml:space="preserve"> </t>
    </r>
    <r>
      <rPr>
        <sz val="10"/>
        <rFont val="Arial Narrow"/>
        <family val="2"/>
      </rPr>
      <t xml:space="preserve">  </t>
    </r>
  </si>
  <si>
    <t xml:space="preserve">      SLEET……….</t>
  </si>
  <si>
    <t xml:space="preserve">      GLAZE……….</t>
  </si>
  <si>
    <r>
      <t xml:space="preserve">PREVAILING DIRECTION… </t>
    </r>
    <r>
      <rPr>
        <sz val="10"/>
        <rFont val="Arial Black"/>
        <family val="2"/>
      </rPr>
      <t xml:space="preserve">  </t>
    </r>
  </si>
  <si>
    <t xml:space="preserve">       ON..</t>
  </si>
  <si>
    <r>
      <t xml:space="preserve">AVERAGE MONTHLY.. </t>
    </r>
    <r>
      <rPr>
        <sz val="9"/>
        <rFont val="Arial Black"/>
        <family val="2"/>
      </rPr>
      <t xml:space="preserve"> </t>
    </r>
    <r>
      <rPr>
        <sz val="10"/>
        <rFont val="Arial Black"/>
        <family val="2"/>
      </rPr>
      <t>359</t>
    </r>
  </si>
  <si>
    <t>DIRECTION………….</t>
  </si>
  <si>
    <t xml:space="preserve">        ON..</t>
  </si>
  <si>
    <t>16TH, RECORD STATION MAXIMUM TEMPERATURE OF 68 OLD RECORD 65 2001</t>
  </si>
  <si>
    <t>LEAST NOVEMBER SNOWFALL SINCE .2" FELL IN 2009</t>
  </si>
  <si>
    <t xml:space="preserve">                  LAT. 45.01.36 NORTH</t>
  </si>
  <si>
    <t>TOWNSHIP 29 N 22W</t>
  </si>
  <si>
    <t>(DECEMBER 2023)</t>
  </si>
  <si>
    <t>slippery roads</t>
  </si>
  <si>
    <t>record station max temp</t>
  </si>
  <si>
    <t>record station rain fall</t>
  </si>
  <si>
    <t>heavy frost</t>
  </si>
  <si>
    <t>frzg rain 4:45pm</t>
  </si>
  <si>
    <t>TOTAL THIS MONTH..</t>
  </si>
  <si>
    <t xml:space="preserve">D EPARTURE FROM NORMAL    </t>
  </si>
  <si>
    <r>
      <t>SEASONAL TOTAL (SINCE JULY 1ST)..</t>
    </r>
    <r>
      <rPr>
        <sz val="10"/>
        <rFont val="Arial Black"/>
        <family val="2"/>
      </rPr>
      <t xml:space="preserve">  </t>
    </r>
  </si>
  <si>
    <r>
      <t xml:space="preserve">YEAR TO DATE AVERAGE…  </t>
    </r>
    <r>
      <rPr>
        <sz val="9"/>
        <rFont val="Arial Black"/>
        <family val="2"/>
      </rPr>
      <t xml:space="preserve">   </t>
    </r>
  </si>
  <si>
    <r>
      <t>DEPARTURE FROM NORMAL…</t>
    </r>
    <r>
      <rPr>
        <sz val="9"/>
        <rFont val="Arial Black"/>
        <family val="2"/>
      </rPr>
      <t xml:space="preserve">  </t>
    </r>
    <r>
      <rPr>
        <sz val="7"/>
        <rFont val="Arial Narrow"/>
        <family val="2"/>
      </rPr>
      <t xml:space="preserve"> </t>
    </r>
  </si>
  <si>
    <t xml:space="preserve">ON… </t>
  </si>
  <si>
    <t xml:space="preserve">TOTAL SNOW,SLEET,HAIL… </t>
  </si>
  <si>
    <r>
      <t xml:space="preserve">DEPARTURE FROM NORMAL…  </t>
    </r>
    <r>
      <rPr>
        <sz val="9"/>
        <rFont val="Arial Black"/>
        <family val="2"/>
      </rPr>
      <t xml:space="preserve"> </t>
    </r>
    <r>
      <rPr>
        <sz val="7"/>
        <rFont val="Arial"/>
        <family val="2"/>
      </rPr>
      <t xml:space="preserve"> </t>
    </r>
    <r>
      <rPr>
        <sz val="7"/>
        <rFont val="Arial Narrow"/>
        <family val="2"/>
      </rPr>
      <t xml:space="preserve"> </t>
    </r>
  </si>
  <si>
    <r>
      <t>SEASONAL TOTAL (SINCE JAN 1ST)…</t>
    </r>
    <r>
      <rPr>
        <sz val="10"/>
        <rFont val="Arial Black"/>
        <family val="2"/>
      </rPr>
      <t xml:space="preserve">   </t>
    </r>
  </si>
  <si>
    <r>
      <t xml:space="preserve">DEPARTURE FROM NORMAL…   </t>
    </r>
    <r>
      <rPr>
        <sz val="9"/>
        <rFont val="Arial Black"/>
        <family val="2"/>
      </rPr>
      <t xml:space="preserve">   </t>
    </r>
  </si>
  <si>
    <r>
      <t xml:space="preserve">ON. </t>
    </r>
    <r>
      <rPr>
        <b/>
        <sz val="9"/>
        <rFont val="Arial"/>
        <family val="2"/>
      </rPr>
      <t xml:space="preserve">  </t>
    </r>
  </si>
  <si>
    <r>
      <t xml:space="preserve">GREATEST DEPTH ON GRND… </t>
    </r>
    <r>
      <rPr>
        <sz val="9"/>
        <rFont val="Arial Black"/>
        <family val="2"/>
      </rPr>
      <t xml:space="preserve">     </t>
    </r>
    <r>
      <rPr>
        <sz val="7"/>
        <rFont val="Arial"/>
        <family val="2"/>
      </rPr>
      <t xml:space="preserve">      </t>
    </r>
    <r>
      <rPr>
        <sz val="7"/>
        <rFont val="Arial Narrow"/>
        <family val="2"/>
      </rPr>
      <t xml:space="preserve">  </t>
    </r>
    <r>
      <rPr>
        <sz val="7"/>
        <rFont val="Arial"/>
        <family val="2"/>
      </rPr>
      <t xml:space="preserve">   </t>
    </r>
    <r>
      <rPr>
        <sz val="7"/>
        <rFont val="Arial Narrow"/>
        <family val="2"/>
      </rPr>
      <t xml:space="preserve">. </t>
    </r>
  </si>
  <si>
    <r>
      <t>ON…</t>
    </r>
    <r>
      <rPr>
        <sz val="10"/>
        <rFont val="Arial Black"/>
        <family val="2"/>
      </rPr>
      <t xml:space="preserve">  </t>
    </r>
  </si>
  <si>
    <t xml:space="preserve">DATES OF HAIL……  </t>
  </si>
  <si>
    <t xml:space="preserve">    NONE</t>
  </si>
  <si>
    <t xml:space="preserve">AVERAGE MONTHLY…, </t>
  </si>
  <si>
    <r>
      <t>DEPARTURE FROM NORMAL….</t>
    </r>
    <r>
      <rPr>
        <sz val="7"/>
        <rFont val="Arial Black"/>
        <family val="2"/>
      </rPr>
      <t xml:space="preserve"> </t>
    </r>
    <r>
      <rPr>
        <sz val="9"/>
        <rFont val="Arial Black"/>
        <family val="2"/>
      </rPr>
      <t xml:space="preserve"> </t>
    </r>
  </si>
  <si>
    <t xml:space="preserve">GLAZE……       </t>
  </si>
  <si>
    <t>FASTEST MILE..</t>
  </si>
  <si>
    <r>
      <t>HIGHEST…</t>
    </r>
    <r>
      <rPr>
        <sz val="10"/>
        <rFont val="Arial Black"/>
        <family val="2"/>
      </rPr>
      <t xml:space="preserve">  500</t>
    </r>
  </si>
  <si>
    <t>6TH, RECORD STATION MAXIMUM TEMPERATURE OF 47 OLD RECORD 46 IN 2012</t>
  </si>
  <si>
    <t>24TH,RECORD STATION MAXIMUM.MINIMUM TEMPERATURE OF 46 OLD RECORD 32 IN 1994</t>
  </si>
  <si>
    <t xml:space="preserve">7TH, RECORD STATION MAXIMUM TEMPERATUER OF 53 OLD RECORD 43 IN 1990 </t>
  </si>
  <si>
    <t>22ND, RECORD STATION MAXIMUM/MINIMUM TEMPERATURE OF 37 OLD RECORD 33 IN 2005</t>
  </si>
  <si>
    <t>23RD, RECORD STATION MAXIMUM TEMPERATURE OF 47 TIED WITH 2005</t>
  </si>
  <si>
    <t>23RD, RECORD STATION MAXIMUM/MINIMUM TEMPERATURE OF 41 OLD RECORD 33 IN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</si>
</sst>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#,##0.0"/>
    <numFmt numFmtId="166" formatCode="0_);[Red]\(0\)"/>
  </numFmts>
  <fonts count="6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u/>
      <sz val="10"/>
      <name val="Arial"/>
      <family val="2"/>
    </font>
    <font>
      <b/>
      <u/>
      <sz val="7"/>
      <name val="Arial"/>
      <family val="2"/>
    </font>
    <font>
      <sz val="6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7"/>
      <name val="Arial Narrow"/>
      <family val="2"/>
    </font>
    <font>
      <sz val="8"/>
      <name val="Arial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8"/>
      <name val="Cambria"/>
      <family val="1"/>
    </font>
    <font>
      <b/>
      <sz val="7"/>
      <name val="Cambria"/>
      <family val="1"/>
    </font>
    <font>
      <b/>
      <sz val="6"/>
      <name val="Arial Narrow"/>
      <family val="2"/>
    </font>
    <font>
      <sz val="10"/>
      <name val="Arial"/>
    </font>
    <font>
      <sz val="9"/>
      <name val="Arial Narrow"/>
      <family val="2"/>
    </font>
    <font>
      <b/>
      <sz val="9"/>
      <color indexed="8"/>
      <name val="Arial Narrow"/>
      <family val="2"/>
    </font>
    <font>
      <b/>
      <sz val="9"/>
      <color indexed="56"/>
      <name val="Arial Narrow"/>
      <family val="2"/>
    </font>
    <font>
      <b/>
      <sz val="9"/>
      <name val="Arial Black"/>
      <family val="2"/>
    </font>
    <font>
      <sz val="9"/>
      <name val="Arial Black"/>
      <family val="2"/>
    </font>
    <font>
      <sz val="9"/>
      <color indexed="8"/>
      <name val="Arial Black"/>
      <family val="2"/>
    </font>
    <font>
      <sz val="9"/>
      <color indexed="56"/>
      <name val="Arial Black"/>
      <family val="2"/>
    </font>
    <font>
      <b/>
      <sz val="6"/>
      <name val="Arial Black"/>
      <family val="2"/>
    </font>
    <font>
      <b/>
      <sz val="7"/>
      <name val="Arial Black"/>
      <family val="2"/>
    </font>
    <font>
      <b/>
      <sz val="10"/>
      <name val="Arial Black"/>
      <family val="2"/>
    </font>
    <font>
      <b/>
      <u/>
      <sz val="9"/>
      <name val="Arial Black"/>
      <family val="2"/>
    </font>
    <font>
      <sz val="8"/>
      <name val="Arial Black"/>
      <family val="2"/>
    </font>
    <font>
      <sz val="7"/>
      <name val="Arial Black"/>
      <family val="2"/>
    </font>
    <font>
      <sz val="10"/>
      <name val="Arial Black"/>
      <family val="2"/>
    </font>
    <font>
      <b/>
      <sz val="8"/>
      <name val="Arial Black"/>
      <family val="2"/>
    </font>
    <font>
      <sz val="8"/>
      <color indexed="8"/>
      <name val="Arial Black"/>
      <family val="2"/>
    </font>
    <font>
      <sz val="8"/>
      <color indexed="56"/>
      <name val="Arial Black"/>
      <family val="2"/>
    </font>
    <font>
      <sz val="6"/>
      <name val="Arial Black"/>
      <family val="2"/>
    </font>
    <font>
      <b/>
      <u/>
      <sz val="7"/>
      <name val="Arial Black"/>
      <family val="2"/>
    </font>
    <font>
      <b/>
      <u/>
      <sz val="10"/>
      <name val="Arial Black"/>
      <family val="2"/>
    </font>
    <font>
      <b/>
      <sz val="9"/>
      <color indexed="8"/>
      <name val="Arial Black"/>
      <family val="2"/>
    </font>
    <font>
      <b/>
      <sz val="9"/>
      <color indexed="56"/>
      <name val="Arial Black"/>
      <family val="2"/>
    </font>
    <font>
      <b/>
      <u/>
      <sz val="8"/>
      <name val="Arial Black"/>
      <family val="2"/>
    </font>
    <font>
      <b/>
      <u/>
      <sz val="8"/>
      <name val="Arial"/>
      <family val="2"/>
    </font>
    <font>
      <b/>
      <sz val="10"/>
      <color indexed="8"/>
      <name val="Arial Black"/>
      <family val="2"/>
    </font>
    <font>
      <b/>
      <sz val="10"/>
      <color indexed="56"/>
      <name val="Arial Black"/>
      <family val="2"/>
    </font>
    <font>
      <sz val="10"/>
      <color indexed="8"/>
      <name val="Arial Black"/>
      <family val="2"/>
    </font>
    <font>
      <b/>
      <sz val="11"/>
      <name val="Arial Black"/>
      <family val="2"/>
    </font>
    <font>
      <sz val="10"/>
      <color indexed="56"/>
      <name val="Arial Black"/>
      <family val="2"/>
    </font>
    <font>
      <b/>
      <sz val="10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1"/>
      <color indexed="8"/>
      <name val="Arial Black"/>
      <family val="2"/>
    </font>
    <font>
      <sz val="11"/>
      <name val="Arial Black"/>
      <family val="2"/>
    </font>
    <font>
      <b/>
      <sz val="11"/>
      <color indexed="56"/>
      <name val="Arial Black"/>
      <family val="2"/>
    </font>
    <font>
      <sz val="8"/>
      <color indexed="10"/>
      <name val="Arial Black"/>
      <family val="2"/>
    </font>
    <font>
      <u/>
      <sz val="9"/>
      <color indexed="8"/>
      <name val="Arial Black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9" xfId="0" applyFont="1" applyBorder="1" applyAlignment="1">
      <alignment horizontal="center"/>
    </xf>
    <xf numFmtId="0" fontId="7" fillId="0" borderId="2" xfId="0" applyFont="1" applyBorder="1"/>
    <xf numFmtId="0" fontId="6" fillId="0" borderId="10" xfId="0" applyFont="1" applyBorder="1" applyAlignment="1">
      <alignment horizontal="center"/>
    </xf>
    <xf numFmtId="0" fontId="7" fillId="0" borderId="3" xfId="0" applyFont="1" applyBorder="1"/>
    <xf numFmtId="0" fontId="8" fillId="0" borderId="5" xfId="0" applyFont="1" applyBorder="1"/>
    <xf numFmtId="0" fontId="9" fillId="0" borderId="5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17" fontId="4" fillId="0" borderId="0" xfId="0" applyNumberFormat="1" applyFont="1"/>
    <xf numFmtId="0" fontId="4" fillId="0" borderId="0" xfId="0" applyFont="1"/>
    <xf numFmtId="0" fontId="5" fillId="0" borderId="0" xfId="0" applyFont="1"/>
    <xf numFmtId="44" fontId="0" fillId="0" borderId="0" xfId="1" applyFont="1"/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0" fillId="0" borderId="11" xfId="0" applyBorder="1"/>
    <xf numFmtId="164" fontId="14" fillId="0" borderId="0" xfId="0" applyNumberFormat="1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15" fillId="0" borderId="0" xfId="0" applyFont="1"/>
    <xf numFmtId="0" fontId="7" fillId="0" borderId="0" xfId="0" applyFont="1"/>
    <xf numFmtId="0" fontId="12" fillId="0" borderId="2" xfId="0" applyFont="1" applyBorder="1"/>
    <xf numFmtId="44" fontId="9" fillId="0" borderId="0" xfId="1" applyFont="1"/>
    <xf numFmtId="2" fontId="9" fillId="0" borderId="0" xfId="0" applyNumberFormat="1" applyFont="1"/>
    <xf numFmtId="0" fontId="0" fillId="0" borderId="12" xfId="0" applyBorder="1"/>
    <xf numFmtId="0" fontId="18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4" fontId="19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0" fontId="16" fillId="0" borderId="0" xfId="0" applyFont="1"/>
    <xf numFmtId="44" fontId="18" fillId="0" borderId="0" xfId="1" applyFont="1"/>
    <xf numFmtId="0" fontId="3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14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/>
    <xf numFmtId="2" fontId="19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  <xf numFmtId="2" fontId="19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/>
    <xf numFmtId="164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/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15" fillId="0" borderId="11" xfId="0" applyFont="1" applyBorder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2" fontId="5" fillId="0" borderId="0" xfId="0" applyNumberFormat="1" applyFont="1"/>
    <xf numFmtId="0" fontId="15" fillId="0" borderId="4" xfId="0" applyFont="1" applyBorder="1"/>
    <xf numFmtId="0" fontId="15" fillId="0" borderId="5" xfId="0" applyFont="1" applyBorder="1"/>
    <xf numFmtId="0" fontId="6" fillId="0" borderId="9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164" fontId="4" fillId="0" borderId="0" xfId="0" applyNumberFormat="1" applyFont="1"/>
    <xf numFmtId="0" fontId="21" fillId="0" borderId="13" xfId="0" applyFont="1" applyBorder="1"/>
    <xf numFmtId="0" fontId="15" fillId="0" borderId="6" xfId="0" applyFont="1" applyBorder="1"/>
    <xf numFmtId="0" fontId="15" fillId="0" borderId="3" xfId="0" applyFont="1" applyBorder="1"/>
    <xf numFmtId="0" fontId="15" fillId="0" borderId="2" xfId="0" applyFont="1" applyBorder="1"/>
    <xf numFmtId="0" fontId="4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1" fillId="0" borderId="12" xfId="0" applyFont="1" applyBorder="1"/>
    <xf numFmtId="0" fontId="4" fillId="0" borderId="2" xfId="0" applyFont="1" applyBorder="1"/>
    <xf numFmtId="0" fontId="27" fillId="0" borderId="0" xfId="0" applyFont="1" applyAlignment="1">
      <alignment horizontal="center"/>
    </xf>
    <xf numFmtId="0" fontId="21" fillId="0" borderId="2" xfId="0" applyFont="1" applyBorder="1"/>
    <xf numFmtId="0" fontId="21" fillId="0" borderId="0" xfId="1" applyNumberFormat="1" applyFont="1" applyBorder="1" applyAlignment="1">
      <alignment horizontal="center"/>
    </xf>
    <xf numFmtId="164" fontId="27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1" fillId="0" borderId="12" xfId="0" applyFont="1" applyBorder="1" applyAlignment="1">
      <alignment horizontal="center"/>
    </xf>
    <xf numFmtId="0" fontId="4" fillId="0" borderId="11" xfId="0" applyFont="1" applyBorder="1"/>
    <xf numFmtId="0" fontId="5" fillId="0" borderId="7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8" xfId="0" applyFont="1" applyBorder="1"/>
    <xf numFmtId="1" fontId="4" fillId="0" borderId="7" xfId="0" applyNumberFormat="1" applyFont="1" applyBorder="1"/>
    <xf numFmtId="0" fontId="4" fillId="0" borderId="3" xfId="0" applyFont="1" applyBorder="1"/>
    <xf numFmtId="0" fontId="6" fillId="0" borderId="12" xfId="0" applyFont="1" applyBorder="1" applyAlignment="1">
      <alignment horizontal="left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/>
    <xf numFmtId="0" fontId="29" fillId="0" borderId="10" xfId="0" applyFont="1" applyBorder="1" applyAlignment="1">
      <alignment horizontal="center"/>
    </xf>
    <xf numFmtId="0" fontId="30" fillId="0" borderId="0" xfId="0" applyFont="1" applyAlignment="1">
      <alignment horizontal="center"/>
    </xf>
    <xf numFmtId="1" fontId="30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30" fillId="0" borderId="2" xfId="0" applyFont="1" applyBorder="1"/>
    <xf numFmtId="0" fontId="31" fillId="0" borderId="0" xfId="0" applyFont="1" applyAlignment="1">
      <alignment horizontal="center"/>
    </xf>
    <xf numFmtId="0" fontId="30" fillId="0" borderId="0" xfId="1" applyNumberFormat="1" applyFont="1" applyBorder="1" applyAlignment="1">
      <alignment horizontal="center"/>
    </xf>
    <xf numFmtId="164" fontId="31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1" fontId="30" fillId="0" borderId="15" xfId="0" applyNumberFormat="1" applyFont="1" applyBorder="1" applyAlignment="1">
      <alignment horizontal="center"/>
    </xf>
    <xf numFmtId="164" fontId="30" fillId="0" borderId="15" xfId="0" applyNumberFormat="1" applyFont="1" applyBorder="1" applyAlignment="1">
      <alignment horizontal="center"/>
    </xf>
    <xf numFmtId="0" fontId="30" fillId="0" borderId="16" xfId="0" applyFont="1" applyBorder="1"/>
    <xf numFmtId="0" fontId="30" fillId="0" borderId="7" xfId="0" applyFont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1" fontId="30" fillId="0" borderId="18" xfId="0" applyNumberFormat="1" applyFont="1" applyBorder="1" applyAlignment="1">
      <alignment horizontal="center"/>
    </xf>
    <xf numFmtId="1" fontId="30" fillId="0" borderId="11" xfId="0" applyNumberFormat="1" applyFont="1" applyBorder="1" applyAlignment="1">
      <alignment horizontal="center"/>
    </xf>
    <xf numFmtId="2" fontId="30" fillId="0" borderId="18" xfId="0" applyNumberFormat="1" applyFont="1" applyBorder="1" applyAlignment="1">
      <alignment horizontal="center"/>
    </xf>
    <xf numFmtId="164" fontId="30" fillId="0" borderId="18" xfId="0" applyNumberFormat="1" applyFont="1" applyBorder="1" applyAlignment="1">
      <alignment horizontal="center"/>
    </xf>
    <xf numFmtId="164" fontId="30" fillId="0" borderId="11" xfId="0" applyNumberFormat="1" applyFont="1" applyBorder="1" applyAlignment="1">
      <alignment horizontal="center"/>
    </xf>
    <xf numFmtId="0" fontId="29" fillId="0" borderId="3" xfId="0" applyFont="1" applyBorder="1"/>
    <xf numFmtId="0" fontId="30" fillId="0" borderId="8" xfId="0" applyFont="1" applyBorder="1"/>
    <xf numFmtId="0" fontId="30" fillId="0" borderId="11" xfId="0" applyFont="1" applyBorder="1"/>
    <xf numFmtId="1" fontId="30" fillId="0" borderId="5" xfId="0" applyNumberFormat="1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4" fillId="0" borderId="5" xfId="0" applyFont="1" applyBorder="1"/>
    <xf numFmtId="0" fontId="35" fillId="0" borderId="4" xfId="0" applyFont="1" applyBorder="1"/>
    <xf numFmtId="0" fontId="35" fillId="0" borderId="5" xfId="0" applyFont="1" applyBorder="1"/>
    <xf numFmtId="0" fontId="35" fillId="0" borderId="6" xfId="0" applyFont="1" applyBorder="1"/>
    <xf numFmtId="0" fontId="33" fillId="0" borderId="0" xfId="0" applyFont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5" fillId="0" borderId="0" xfId="0" applyFont="1"/>
    <xf numFmtId="0" fontId="33" fillId="0" borderId="8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5" fillId="0" borderId="11" xfId="0" applyFont="1" applyBorder="1"/>
    <xf numFmtId="0" fontId="33" fillId="0" borderId="3" xfId="0" applyFont="1" applyBorder="1" applyAlignment="1">
      <alignment horizontal="center"/>
    </xf>
    <xf numFmtId="0" fontId="30" fillId="0" borderId="0" xfId="0" applyFont="1"/>
    <xf numFmtId="0" fontId="36" fillId="0" borderId="0" xfId="0" applyFont="1"/>
    <xf numFmtId="0" fontId="37" fillId="0" borderId="0" xfId="0" applyFont="1"/>
    <xf numFmtId="0" fontId="29" fillId="0" borderId="0" xfId="0" applyFont="1"/>
    <xf numFmtId="164" fontId="30" fillId="0" borderId="0" xfId="0" applyNumberFormat="1" applyFont="1"/>
    <xf numFmtId="0" fontId="38" fillId="0" borderId="0" xfId="0" applyFont="1"/>
    <xf numFmtId="0" fontId="39" fillId="0" borderId="0" xfId="0" applyFont="1"/>
    <xf numFmtId="2" fontId="30" fillId="0" borderId="0" xfId="0" applyNumberFormat="1" applyFont="1"/>
    <xf numFmtId="0" fontId="30" fillId="0" borderId="0" xfId="0" applyFont="1" applyAlignment="1">
      <alignment horizontal="left"/>
    </xf>
    <xf numFmtId="0" fontId="39" fillId="0" borderId="2" xfId="0" applyFont="1" applyBorder="1"/>
    <xf numFmtId="0" fontId="26" fillId="0" borderId="0" xfId="0" applyFont="1"/>
    <xf numFmtId="164" fontId="30" fillId="0" borderId="0" xfId="0" applyNumberFormat="1" applyFont="1" applyAlignment="1">
      <alignment horizontal="left"/>
    </xf>
    <xf numFmtId="17" fontId="29" fillId="0" borderId="0" xfId="0" applyNumberFormat="1" applyFont="1"/>
    <xf numFmtId="2" fontId="30" fillId="0" borderId="0" xfId="0" applyNumberFormat="1" applyFont="1" applyAlignment="1">
      <alignment horizontal="left"/>
    </xf>
    <xf numFmtId="0" fontId="39" fillId="0" borderId="7" xfId="0" applyFont="1" applyBorder="1"/>
    <xf numFmtId="0" fontId="30" fillId="0" borderId="9" xfId="0" applyFont="1" applyBorder="1"/>
    <xf numFmtId="0" fontId="30" fillId="0" borderId="10" xfId="0" applyFont="1" applyBorder="1"/>
    <xf numFmtId="0" fontId="29" fillId="0" borderId="0" xfId="0" applyFont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9" xfId="0" applyFont="1" applyBorder="1"/>
    <xf numFmtId="0" fontId="30" fillId="0" borderId="7" xfId="0" applyFont="1" applyBorder="1" applyAlignment="1">
      <alignment horizontal="center"/>
    </xf>
    <xf numFmtId="1" fontId="30" fillId="0" borderId="7" xfId="0" applyNumberFormat="1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1" fontId="30" fillId="0" borderId="8" xfId="0" applyNumberFormat="1" applyFont="1" applyBorder="1" applyAlignment="1">
      <alignment horizontal="center"/>
    </xf>
    <xf numFmtId="2" fontId="30" fillId="0" borderId="7" xfId="0" applyNumberFormat="1" applyFont="1" applyBorder="1" applyAlignment="1">
      <alignment horizontal="center"/>
    </xf>
    <xf numFmtId="164" fontId="30" fillId="0" borderId="7" xfId="0" applyNumberFormat="1" applyFont="1" applyBorder="1" applyAlignment="1">
      <alignment horizontal="center"/>
    </xf>
    <xf numFmtId="0" fontId="29" fillId="0" borderId="8" xfId="0" applyFont="1" applyBorder="1"/>
    <xf numFmtId="164" fontId="30" fillId="0" borderId="7" xfId="0" applyNumberFormat="1" applyFont="1" applyBorder="1"/>
    <xf numFmtId="2" fontId="30" fillId="0" borderId="7" xfId="0" applyNumberFormat="1" applyFont="1" applyBorder="1"/>
    <xf numFmtId="0" fontId="29" fillId="0" borderId="7" xfId="0" applyFont="1" applyBorder="1"/>
    <xf numFmtId="0" fontId="39" fillId="0" borderId="4" xfId="0" applyFont="1" applyBorder="1"/>
    <xf numFmtId="0" fontId="39" fillId="0" borderId="5" xfId="0" applyFont="1" applyBorder="1"/>
    <xf numFmtId="0" fontId="38" fillId="0" borderId="5" xfId="0" applyFont="1" applyBorder="1"/>
    <xf numFmtId="0" fontId="33" fillId="0" borderId="9" xfId="0" applyFont="1" applyBorder="1" applyAlignment="1">
      <alignment horizontal="left"/>
    </xf>
    <xf numFmtId="0" fontId="37" fillId="0" borderId="0" xfId="0" applyFont="1" applyAlignment="1">
      <alignment horizontal="center"/>
    </xf>
    <xf numFmtId="1" fontId="29" fillId="0" borderId="0" xfId="0" applyNumberFormat="1" applyFont="1" applyAlignment="1">
      <alignment horizontal="center"/>
    </xf>
    <xf numFmtId="0" fontId="40" fillId="0" borderId="0" xfId="0" applyFont="1"/>
    <xf numFmtId="165" fontId="30" fillId="0" borderId="0" xfId="0" applyNumberFormat="1" applyFont="1" applyAlignment="1">
      <alignment horizontal="center"/>
    </xf>
    <xf numFmtId="1" fontId="30" fillId="0" borderId="0" xfId="0" applyNumberFormat="1" applyFont="1"/>
    <xf numFmtId="0" fontId="39" fillId="0" borderId="8" xfId="0" applyFont="1" applyBorder="1"/>
    <xf numFmtId="0" fontId="34" fillId="0" borderId="9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9" fillId="0" borderId="2" xfId="0" applyFont="1" applyBorder="1"/>
    <xf numFmtId="0" fontId="34" fillId="0" borderId="10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0" borderId="11" xfId="0" applyFont="1" applyBorder="1"/>
    <xf numFmtId="0" fontId="9" fillId="0" borderId="3" xfId="0" applyFont="1" applyBorder="1"/>
    <xf numFmtId="0" fontId="34" fillId="0" borderId="0" xfId="0" applyFont="1"/>
    <xf numFmtId="44" fontId="35" fillId="0" borderId="0" xfId="1" applyFont="1"/>
    <xf numFmtId="0" fontId="29" fillId="0" borderId="12" xfId="0" applyFont="1" applyBorder="1" applyAlignment="1">
      <alignment horizontal="center"/>
    </xf>
    <xf numFmtId="164" fontId="29" fillId="0" borderId="0" xfId="0" applyNumberFormat="1" applyFont="1" applyAlignment="1">
      <alignment horizontal="left"/>
    </xf>
    <xf numFmtId="2" fontId="29" fillId="0" borderId="0" xfId="0" applyNumberFormat="1" applyFont="1" applyAlignment="1">
      <alignment horizontal="center"/>
    </xf>
    <xf numFmtId="1" fontId="30" fillId="0" borderId="8" xfId="0" applyNumberFormat="1" applyFont="1" applyBorder="1"/>
    <xf numFmtId="0" fontId="38" fillId="0" borderId="20" xfId="0" applyFont="1" applyBorder="1" applyAlignment="1">
      <alignment horizontal="left"/>
    </xf>
    <xf numFmtId="0" fontId="38" fillId="0" borderId="12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0" fontId="30" fillId="0" borderId="12" xfId="0" applyFont="1" applyBorder="1"/>
    <xf numFmtId="1" fontId="30" fillId="0" borderId="4" xfId="0" applyNumberFormat="1" applyFont="1" applyBorder="1" applyAlignment="1">
      <alignment horizontal="center"/>
    </xf>
    <xf numFmtId="164" fontId="30" fillId="0" borderId="4" xfId="0" applyNumberFormat="1" applyFont="1" applyBorder="1" applyAlignment="1">
      <alignment horizontal="center"/>
    </xf>
    <xf numFmtId="0" fontId="29" fillId="0" borderId="20" xfId="0" applyFont="1" applyBorder="1"/>
    <xf numFmtId="0" fontId="29" fillId="0" borderId="13" xfId="0" applyFont="1" applyBorder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40" fillId="0" borderId="0" xfId="0" applyFont="1" applyAlignment="1">
      <alignment horizontal="right"/>
    </xf>
    <xf numFmtId="2" fontId="30" fillId="0" borderId="0" xfId="0" applyNumberFormat="1" applyFont="1" applyAlignment="1">
      <alignment horizontal="right"/>
    </xf>
    <xf numFmtId="0" fontId="40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0" fontId="37" fillId="0" borderId="9" xfId="0" applyFont="1" applyBorder="1"/>
    <xf numFmtId="0" fontId="41" fillId="0" borderId="0" xfId="0" applyFont="1" applyAlignment="1">
      <alignment horizontal="center"/>
    </xf>
    <xf numFmtId="0" fontId="37" fillId="0" borderId="10" xfId="0" applyFont="1" applyBorder="1"/>
    <xf numFmtId="0" fontId="37" fillId="0" borderId="0" xfId="1" applyNumberFormat="1" applyFont="1" applyBorder="1" applyAlignment="1">
      <alignment horizontal="center"/>
    </xf>
    <xf numFmtId="164" fontId="41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37" fillId="0" borderId="19" xfId="0" applyFont="1" applyBorder="1"/>
    <xf numFmtId="0" fontId="37" fillId="0" borderId="7" xfId="0" applyFont="1" applyBorder="1" applyAlignment="1">
      <alignment horizontal="center"/>
    </xf>
    <xf numFmtId="1" fontId="37" fillId="0" borderId="7" xfId="0" applyNumberFormat="1" applyFont="1" applyBorder="1" applyAlignment="1">
      <alignment horizontal="center"/>
    </xf>
    <xf numFmtId="2" fontId="37" fillId="0" borderId="7" xfId="0" applyNumberFormat="1" applyFont="1" applyBorder="1" applyAlignment="1">
      <alignment horizontal="center"/>
    </xf>
    <xf numFmtId="0" fontId="37" fillId="0" borderId="7" xfId="0" applyFont="1" applyBorder="1"/>
    <xf numFmtId="164" fontId="37" fillId="0" borderId="7" xfId="0" applyNumberFormat="1" applyFont="1" applyBorder="1" applyAlignment="1">
      <alignment horizontal="center"/>
    </xf>
    <xf numFmtId="2" fontId="37" fillId="0" borderId="7" xfId="0" applyNumberFormat="1" applyFont="1" applyBorder="1"/>
    <xf numFmtId="0" fontId="37" fillId="0" borderId="0" xfId="0" applyFont="1" applyAlignment="1">
      <alignment horizontal="left"/>
    </xf>
    <xf numFmtId="0" fontId="40" fillId="0" borderId="10" xfId="0" applyFont="1" applyBorder="1" applyAlignment="1">
      <alignment horizontal="center"/>
    </xf>
    <xf numFmtId="0" fontId="40" fillId="0" borderId="5" xfId="0" applyFont="1" applyBorder="1"/>
    <xf numFmtId="0" fontId="37" fillId="0" borderId="5" xfId="0" applyFont="1" applyBorder="1"/>
    <xf numFmtId="0" fontId="43" fillId="0" borderId="0" xfId="0" applyFont="1" applyAlignment="1">
      <alignment horizontal="center"/>
    </xf>
    <xf numFmtId="0" fontId="43" fillId="0" borderId="10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39" fillId="0" borderId="11" xfId="0" applyFont="1" applyBorder="1"/>
    <xf numFmtId="2" fontId="37" fillId="0" borderId="0" xfId="0" applyNumberFormat="1" applyFont="1" applyAlignment="1">
      <alignment horizontal="left"/>
    </xf>
    <xf numFmtId="2" fontId="37" fillId="0" borderId="0" xfId="0" applyNumberFormat="1" applyFont="1"/>
    <xf numFmtId="164" fontId="37" fillId="0" borderId="0" xfId="0" applyNumberFormat="1" applyFont="1"/>
    <xf numFmtId="0" fontId="37" fillId="0" borderId="14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1" fontId="37" fillId="0" borderId="15" xfId="0" applyNumberFormat="1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164" fontId="37" fillId="0" borderId="15" xfId="0" applyNumberFormat="1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21" xfId="0" applyFont="1" applyBorder="1"/>
    <xf numFmtId="0" fontId="37" fillId="0" borderId="6" xfId="0" applyFont="1" applyBorder="1" applyAlignment="1">
      <alignment horizontal="center"/>
    </xf>
    <xf numFmtId="1" fontId="37" fillId="0" borderId="8" xfId="0" applyNumberFormat="1" applyFont="1" applyBorder="1" applyAlignment="1">
      <alignment horizontal="center"/>
    </xf>
    <xf numFmtId="0" fontId="34" fillId="0" borderId="13" xfId="0" applyFont="1" applyBorder="1"/>
    <xf numFmtId="0" fontId="37" fillId="0" borderId="8" xfId="0" applyFont="1" applyBorder="1"/>
    <xf numFmtId="0" fontId="34" fillId="0" borderId="4" xfId="0" applyFont="1" applyBorder="1"/>
    <xf numFmtId="0" fontId="44" fillId="0" borderId="0" xfId="0" applyFont="1"/>
    <xf numFmtId="0" fontId="39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2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left"/>
    </xf>
    <xf numFmtId="164" fontId="38" fillId="0" borderId="0" xfId="0" applyNumberFormat="1" applyFont="1" applyAlignment="1">
      <alignment horizontal="left"/>
    </xf>
    <xf numFmtId="1" fontId="38" fillId="0" borderId="0" xfId="0" applyNumberFormat="1" applyFont="1" applyAlignment="1">
      <alignment horizontal="left"/>
    </xf>
    <xf numFmtId="164" fontId="38" fillId="0" borderId="0" xfId="0" applyNumberFormat="1" applyFont="1"/>
    <xf numFmtId="0" fontId="45" fillId="0" borderId="0" xfId="0" applyFont="1"/>
    <xf numFmtId="164" fontId="38" fillId="0" borderId="0" xfId="0" applyNumberFormat="1" applyFont="1" applyAlignment="1">
      <alignment horizontal="center"/>
    </xf>
    <xf numFmtId="0" fontId="43" fillId="0" borderId="0" xfId="0" applyFont="1"/>
    <xf numFmtId="44" fontId="38" fillId="0" borderId="0" xfId="1" applyFont="1"/>
    <xf numFmtId="3" fontId="37" fillId="0" borderId="0" xfId="0" applyNumberFormat="1" applyFont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4" xfId="0" applyFont="1" applyBorder="1"/>
    <xf numFmtId="0" fontId="30" fillId="0" borderId="3" xfId="0" applyFont="1" applyBorder="1"/>
    <xf numFmtId="1" fontId="30" fillId="0" borderId="7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37" fillId="0" borderId="0" xfId="0" applyFont="1" applyAlignment="1">
      <alignment horizontal="left" vertical="center"/>
    </xf>
    <xf numFmtId="0" fontId="29" fillId="0" borderId="9" xfId="0" applyFont="1" applyBorder="1"/>
    <xf numFmtId="0" fontId="29" fillId="0" borderId="10" xfId="0" applyFont="1" applyBorder="1"/>
    <xf numFmtId="0" fontId="29" fillId="0" borderId="7" xfId="0" applyFont="1" applyBorder="1" applyAlignment="1">
      <alignment horizontal="center"/>
    </xf>
    <xf numFmtId="1" fontId="29" fillId="0" borderId="8" xfId="0" applyNumberFormat="1" applyFont="1" applyBorder="1" applyAlignment="1">
      <alignment horizontal="center"/>
    </xf>
    <xf numFmtId="2" fontId="29" fillId="0" borderId="7" xfId="0" applyNumberFormat="1" applyFont="1" applyBorder="1" applyAlignment="1">
      <alignment horizontal="center"/>
    </xf>
    <xf numFmtId="164" fontId="29" fillId="0" borderId="7" xfId="0" applyNumberFormat="1" applyFont="1" applyBorder="1" applyAlignment="1">
      <alignment horizontal="center"/>
    </xf>
    <xf numFmtId="1" fontId="29" fillId="0" borderId="7" xfId="0" applyNumberFormat="1" applyFont="1" applyBorder="1" applyAlignment="1">
      <alignment horizontal="center"/>
    </xf>
    <xf numFmtId="2" fontId="29" fillId="0" borderId="7" xfId="0" applyNumberFormat="1" applyFont="1" applyBorder="1"/>
    <xf numFmtId="2" fontId="29" fillId="0" borderId="0" xfId="0" applyNumberFormat="1" applyFont="1" applyAlignment="1">
      <alignment horizontal="left"/>
    </xf>
    <xf numFmtId="164" fontId="29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0" fontId="29" fillId="0" borderId="0" xfId="1" applyNumberFormat="1" applyFont="1" applyBorder="1" applyAlignment="1">
      <alignment horizontal="center"/>
    </xf>
    <xf numFmtId="164" fontId="46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35" fillId="0" borderId="7" xfId="0" applyFont="1" applyBorder="1"/>
    <xf numFmtId="0" fontId="40" fillId="0" borderId="9" xfId="0" applyFont="1" applyBorder="1" applyAlignment="1">
      <alignment horizontal="center"/>
    </xf>
    <xf numFmtId="0" fontId="40" fillId="0" borderId="9" xfId="0" applyFont="1" applyBorder="1" applyAlignment="1">
      <alignment horizontal="left"/>
    </xf>
    <xf numFmtId="0" fontId="40" fillId="0" borderId="8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11" xfId="0" applyFont="1" applyBorder="1"/>
    <xf numFmtId="0" fontId="29" fillId="0" borderId="15" xfId="0" applyFont="1" applyBorder="1" applyAlignment="1">
      <alignment horizontal="center"/>
    </xf>
    <xf numFmtId="1" fontId="29" fillId="0" borderId="15" xfId="0" applyNumberFormat="1" applyFont="1" applyBorder="1" applyAlignment="1">
      <alignment horizontal="center"/>
    </xf>
    <xf numFmtId="164" fontId="29" fillId="0" borderId="15" xfId="0" applyNumberFormat="1" applyFont="1" applyBorder="1" applyAlignment="1">
      <alignment horizontal="center"/>
    </xf>
    <xf numFmtId="0" fontId="29" fillId="0" borderId="4" xfId="0" applyFont="1" applyBorder="1"/>
    <xf numFmtId="1" fontId="19" fillId="0" borderId="0" xfId="0" applyNumberFormat="1" applyFont="1" applyAlignment="1">
      <alignment horizontal="left"/>
    </xf>
    <xf numFmtId="0" fontId="37" fillId="0" borderId="0" xfId="0" applyFont="1" applyAlignment="1">
      <alignment horizontal="right"/>
    </xf>
    <xf numFmtId="0" fontId="48" fillId="0" borderId="0" xfId="0" applyFont="1"/>
    <xf numFmtId="0" fontId="49" fillId="0" borderId="0" xfId="0" applyFont="1"/>
    <xf numFmtId="164" fontId="37" fillId="0" borderId="0" xfId="0" applyNumberFormat="1" applyFont="1" applyAlignment="1">
      <alignment horizontal="left"/>
    </xf>
    <xf numFmtId="0" fontId="37" fillId="0" borderId="0" xfId="0" applyFont="1" applyAlignment="1">
      <alignment vertical="center"/>
    </xf>
    <xf numFmtId="164" fontId="29" fillId="0" borderId="0" xfId="0" applyNumberFormat="1" applyFont="1"/>
    <xf numFmtId="0" fontId="6" fillId="0" borderId="20" xfId="0" applyFont="1" applyBorder="1" applyAlignment="1">
      <alignment horizontal="left"/>
    </xf>
    <xf numFmtId="0" fontId="30" fillId="0" borderId="20" xfId="0" applyFont="1" applyBorder="1"/>
    <xf numFmtId="0" fontId="7" fillId="0" borderId="12" xfId="0" applyFont="1" applyBorder="1"/>
    <xf numFmtId="0" fontId="12" fillId="0" borderId="12" xfId="0" applyFont="1" applyBorder="1"/>
    <xf numFmtId="0" fontId="39" fillId="0" borderId="3" xfId="0" applyFont="1" applyBorder="1"/>
    <xf numFmtId="0" fontId="26" fillId="0" borderId="9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0" fontId="26" fillId="0" borderId="10" xfId="0" applyFont="1" applyBorder="1"/>
    <xf numFmtId="0" fontId="29" fillId="0" borderId="21" xfId="0" applyFont="1" applyBorder="1"/>
    <xf numFmtId="0" fontId="19" fillId="0" borderId="0" xfId="0" applyFont="1" applyAlignment="1">
      <alignment horizontal="right"/>
    </xf>
    <xf numFmtId="0" fontId="29" fillId="0" borderId="16" xfId="0" applyFont="1" applyBorder="1" applyAlignment="1">
      <alignment horizontal="center"/>
    </xf>
    <xf numFmtId="0" fontId="29" fillId="0" borderId="16" xfId="0" applyFont="1" applyBorder="1"/>
    <xf numFmtId="44" fontId="29" fillId="0" borderId="0" xfId="1" applyFont="1"/>
    <xf numFmtId="17" fontId="35" fillId="0" borderId="0" xfId="0" applyNumberFormat="1" applyFont="1"/>
    <xf numFmtId="0" fontId="37" fillId="0" borderId="10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29" fillId="0" borderId="5" xfId="0" applyFont="1" applyBorder="1"/>
    <xf numFmtId="0" fontId="35" fillId="0" borderId="0" xfId="0" applyFont="1" applyAlignment="1">
      <alignment horizontal="center"/>
    </xf>
    <xf numFmtId="1" fontId="3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0" fontId="35" fillId="0" borderId="9" xfId="0" applyFont="1" applyBorder="1"/>
    <xf numFmtId="0" fontId="50" fillId="0" borderId="0" xfId="0" applyFont="1" applyAlignment="1">
      <alignment horizontal="center"/>
    </xf>
    <xf numFmtId="164" fontId="50" fillId="0" borderId="0" xfId="0" applyNumberFormat="1" applyFont="1" applyAlignment="1">
      <alignment horizontal="center"/>
    </xf>
    <xf numFmtId="0" fontId="35" fillId="0" borderId="10" xfId="0" applyFont="1" applyBorder="1"/>
    <xf numFmtId="0" fontId="35" fillId="0" borderId="0" xfId="1" applyNumberFormat="1" applyFont="1" applyBorder="1" applyAlignment="1">
      <alignment horizontal="center"/>
    </xf>
    <xf numFmtId="2" fontId="35" fillId="0" borderId="10" xfId="0" applyNumberFormat="1" applyFont="1" applyBorder="1"/>
    <xf numFmtId="0" fontId="51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1" fontId="35" fillId="0" borderId="7" xfId="0" applyNumberFormat="1" applyFont="1" applyBorder="1" applyAlignment="1">
      <alignment horizontal="center"/>
    </xf>
    <xf numFmtId="164" fontId="35" fillId="0" borderId="7" xfId="0" applyNumberFormat="1" applyFont="1" applyBorder="1" applyAlignment="1">
      <alignment horizontal="center"/>
    </xf>
    <xf numFmtId="0" fontId="35" fillId="0" borderId="8" xfId="0" applyFont="1" applyBorder="1"/>
    <xf numFmtId="2" fontId="35" fillId="0" borderId="7" xfId="0" applyNumberFormat="1" applyFont="1" applyBorder="1"/>
    <xf numFmtId="0" fontId="35" fillId="0" borderId="10" xfId="0" applyFont="1" applyBorder="1" applyAlignment="1">
      <alignment horizontal="center"/>
    </xf>
    <xf numFmtId="0" fontId="39" fillId="0" borderId="0" xfId="0" applyFont="1" applyAlignment="1">
      <alignment horizontal="center"/>
    </xf>
    <xf numFmtId="164" fontId="39" fillId="0" borderId="0" xfId="0" applyNumberFormat="1" applyFont="1" applyAlignment="1">
      <alignment horizontal="center"/>
    </xf>
    <xf numFmtId="2" fontId="35" fillId="0" borderId="7" xfId="0" applyNumberFormat="1" applyFont="1" applyBorder="1" applyAlignment="1">
      <alignment horizontal="center"/>
    </xf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64" fontId="35" fillId="0" borderId="7" xfId="0" applyNumberFormat="1" applyFont="1" applyBorder="1"/>
    <xf numFmtId="0" fontId="35" fillId="0" borderId="9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9" fillId="0" borderId="12" xfId="0" applyFont="1" applyBorder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61" fillId="0" borderId="0" xfId="0" applyFont="1"/>
    <xf numFmtId="0" fontId="0" fillId="0" borderId="0" xfId="0" applyAlignment="1">
      <alignment horizontal="right"/>
    </xf>
    <xf numFmtId="1" fontId="62" fillId="0" borderId="0" xfId="0" applyNumberFormat="1" applyFont="1" applyAlignment="1">
      <alignment horizontal="center"/>
    </xf>
    <xf numFmtId="2" fontId="30" fillId="0" borderId="15" xfId="0" applyNumberFormat="1" applyFont="1" applyBorder="1" applyAlignment="1">
      <alignment horizontal="center"/>
    </xf>
    <xf numFmtId="1" fontId="39" fillId="0" borderId="0" xfId="0" applyNumberFormat="1" applyFont="1" applyAlignment="1">
      <alignment horizontal="center"/>
    </xf>
    <xf numFmtId="0" fontId="39" fillId="0" borderId="0" xfId="1" applyNumberFormat="1" applyFont="1" applyBorder="1" applyAlignment="1">
      <alignment horizontal="center"/>
    </xf>
    <xf numFmtId="164" fontId="52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35" fillId="0" borderId="19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1" fontId="39" fillId="0" borderId="8" xfId="0" applyNumberFormat="1" applyFont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164" fontId="39" fillId="0" borderId="7" xfId="0" applyNumberFormat="1" applyFont="1" applyBorder="1" applyAlignment="1">
      <alignment horizontal="center"/>
    </xf>
    <xf numFmtId="1" fontId="39" fillId="0" borderId="7" xfId="0" applyNumberFormat="1" applyFont="1" applyBorder="1" applyAlignment="1">
      <alignment horizontal="center"/>
    </xf>
    <xf numFmtId="2" fontId="39" fillId="0" borderId="7" xfId="0" applyNumberFormat="1" applyFont="1" applyBorder="1"/>
    <xf numFmtId="2" fontId="39" fillId="0" borderId="0" xfId="0" applyNumberFormat="1" applyFont="1" applyAlignment="1">
      <alignment horizontal="right"/>
    </xf>
    <xf numFmtId="0" fontId="39" fillId="0" borderId="14" xfId="0" applyFont="1" applyBorder="1" applyAlignment="1">
      <alignment horizontal="center"/>
    </xf>
    <xf numFmtId="17" fontId="53" fillId="0" borderId="0" xfId="0" applyNumberFormat="1" applyFont="1"/>
    <xf numFmtId="0" fontId="53" fillId="0" borderId="0" xfId="0" applyFont="1"/>
    <xf numFmtId="2" fontId="39" fillId="0" borderId="12" xfId="0" applyNumberFormat="1" applyFont="1" applyBorder="1"/>
    <xf numFmtId="0" fontId="54" fillId="0" borderId="0" xfId="0" applyFont="1" applyAlignment="1">
      <alignment horizontal="center"/>
    </xf>
    <xf numFmtId="0" fontId="39" fillId="0" borderId="15" xfId="0" applyFont="1" applyBorder="1" applyAlignment="1">
      <alignment horizontal="center"/>
    </xf>
    <xf numFmtId="1" fontId="39" fillId="0" borderId="15" xfId="0" applyNumberFormat="1" applyFont="1" applyBorder="1" applyAlignment="1">
      <alignment horizontal="center"/>
    </xf>
    <xf numFmtId="164" fontId="39" fillId="0" borderId="15" xfId="0" applyNumberFormat="1" applyFont="1" applyBorder="1" applyAlignment="1">
      <alignment horizontal="center"/>
    </xf>
    <xf numFmtId="0" fontId="39" fillId="0" borderId="14" xfId="0" applyFont="1" applyBorder="1"/>
    <xf numFmtId="0" fontId="55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6" fontId="39" fillId="0" borderId="0" xfId="0" applyNumberFormat="1" applyFont="1" applyAlignment="1">
      <alignment horizontal="center"/>
    </xf>
    <xf numFmtId="164" fontId="39" fillId="0" borderId="0" xfId="0" applyNumberFormat="1" applyFont="1"/>
    <xf numFmtId="0" fontId="39" fillId="0" borderId="20" xfId="0" applyFont="1" applyBorder="1"/>
    <xf numFmtId="0" fontId="18" fillId="0" borderId="2" xfId="0" applyFont="1" applyBorder="1"/>
    <xf numFmtId="0" fontId="13" fillId="0" borderId="2" xfId="0" applyFont="1" applyBorder="1"/>
    <xf numFmtId="0" fontId="39" fillId="0" borderId="12" xfId="0" applyFont="1" applyBorder="1" applyAlignment="1">
      <alignment horizontal="center"/>
    </xf>
    <xf numFmtId="0" fontId="18" fillId="0" borderId="16" xfId="0" applyFont="1" applyBorder="1"/>
    <xf numFmtId="0" fontId="35" fillId="0" borderId="13" xfId="0" applyFont="1" applyBorder="1"/>
    <xf numFmtId="0" fontId="18" fillId="0" borderId="3" xfId="0" applyFont="1" applyBorder="1"/>
    <xf numFmtId="44" fontId="30" fillId="0" borderId="0" xfId="1" applyFont="1"/>
    <xf numFmtId="2" fontId="35" fillId="0" borderId="0" xfId="0" applyNumberFormat="1" applyFont="1" applyAlignment="1">
      <alignment horizontal="left"/>
    </xf>
    <xf numFmtId="0" fontId="33" fillId="0" borderId="20" xfId="0" applyFont="1" applyBorder="1" applyAlignment="1">
      <alignment horizontal="left"/>
    </xf>
    <xf numFmtId="0" fontId="33" fillId="0" borderId="2" xfId="0" applyFont="1" applyBorder="1"/>
    <xf numFmtId="0" fontId="33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3" xfId="0" applyFont="1" applyBorder="1"/>
    <xf numFmtId="0" fontId="56" fillId="0" borderId="0" xfId="0" applyFont="1"/>
    <xf numFmtId="0" fontId="57" fillId="0" borderId="0" xfId="0" applyFont="1"/>
    <xf numFmtId="2" fontId="29" fillId="0" borderId="15" xfId="0" applyNumberFormat="1" applyFont="1" applyBorder="1" applyAlignment="1">
      <alignment horizontal="center"/>
    </xf>
    <xf numFmtId="0" fontId="35" fillId="0" borderId="16" xfId="0" applyFont="1" applyBorder="1"/>
    <xf numFmtId="0" fontId="53" fillId="0" borderId="0" xfId="0" applyFont="1" applyAlignment="1">
      <alignment horizontal="center"/>
    </xf>
    <xf numFmtId="1" fontId="53" fillId="0" borderId="0" xfId="0" applyNumberFormat="1" applyFont="1" applyAlignment="1">
      <alignment horizontal="center"/>
    </xf>
    <xf numFmtId="164" fontId="53" fillId="0" borderId="0" xfId="0" applyNumberFormat="1" applyFont="1" applyAlignment="1">
      <alignment horizontal="center"/>
    </xf>
    <xf numFmtId="0" fontId="53" fillId="0" borderId="9" xfId="0" applyFont="1" applyBorder="1"/>
    <xf numFmtId="0" fontId="58" fillId="0" borderId="0" xfId="0" applyFont="1" applyAlignment="1">
      <alignment horizontal="center"/>
    </xf>
    <xf numFmtId="0" fontId="53" fillId="0" borderId="10" xfId="0" applyFont="1" applyBorder="1"/>
    <xf numFmtId="2" fontId="53" fillId="0" borderId="0" xfId="0" applyNumberFormat="1" applyFont="1" applyAlignment="1">
      <alignment horizontal="center"/>
    </xf>
    <xf numFmtId="0" fontId="53" fillId="0" borderId="0" xfId="1" applyNumberFormat="1" applyFont="1" applyBorder="1" applyAlignment="1">
      <alignment horizontal="center"/>
    </xf>
    <xf numFmtId="164" fontId="58" fillId="0" borderId="0" xfId="0" applyNumberFormat="1" applyFont="1" applyAlignment="1">
      <alignment horizontal="center"/>
    </xf>
    <xf numFmtId="0" fontId="59" fillId="0" borderId="12" xfId="0" applyFont="1" applyBorder="1"/>
    <xf numFmtId="0" fontId="60" fillId="0" borderId="0" xfId="0" applyFont="1" applyAlignment="1">
      <alignment horizontal="center"/>
    </xf>
    <xf numFmtId="0" fontId="53" fillId="0" borderId="14" xfId="0" applyFont="1" applyBorder="1" applyAlignment="1">
      <alignment horizontal="center"/>
    </xf>
    <xf numFmtId="0" fontId="53" fillId="0" borderId="15" xfId="0" applyFont="1" applyBorder="1" applyAlignment="1">
      <alignment horizontal="center"/>
    </xf>
    <xf numFmtId="1" fontId="53" fillId="0" borderId="15" xfId="0" applyNumberFormat="1" applyFont="1" applyBorder="1" applyAlignment="1">
      <alignment horizontal="center"/>
    </xf>
    <xf numFmtId="164" fontId="53" fillId="0" borderId="15" xfId="0" applyNumberFormat="1" applyFont="1" applyBorder="1" applyAlignment="1">
      <alignment horizontal="center"/>
    </xf>
    <xf numFmtId="0" fontId="53" fillId="0" borderId="19" xfId="0" applyFont="1" applyBorder="1"/>
    <xf numFmtId="0" fontId="53" fillId="0" borderId="7" xfId="0" applyFont="1" applyBorder="1" applyAlignment="1">
      <alignment horizontal="center"/>
    </xf>
    <xf numFmtId="0" fontId="53" fillId="0" borderId="8" xfId="0" applyFont="1" applyBorder="1"/>
    <xf numFmtId="0" fontId="53" fillId="0" borderId="8" xfId="0" applyFont="1" applyBorder="1" applyAlignment="1">
      <alignment horizontal="center"/>
    </xf>
    <xf numFmtId="1" fontId="53" fillId="0" borderId="8" xfId="0" applyNumberFormat="1" applyFont="1" applyBorder="1" applyAlignment="1">
      <alignment horizontal="center"/>
    </xf>
    <xf numFmtId="2" fontId="53" fillId="0" borderId="7" xfId="0" applyNumberFormat="1" applyFont="1" applyBorder="1" applyAlignment="1">
      <alignment horizontal="center"/>
    </xf>
    <xf numFmtId="0" fontId="53" fillId="0" borderId="7" xfId="0" applyFont="1" applyBorder="1"/>
    <xf numFmtId="164" fontId="53" fillId="0" borderId="7" xfId="0" applyNumberFormat="1" applyFont="1" applyBorder="1" applyAlignment="1">
      <alignment horizontal="center"/>
    </xf>
    <xf numFmtId="0" fontId="53" fillId="0" borderId="13" xfId="0" applyFont="1" applyBorder="1"/>
    <xf numFmtId="1" fontId="53" fillId="0" borderId="7" xfId="0" applyNumberFormat="1" applyFont="1" applyBorder="1" applyAlignment="1">
      <alignment horizontal="center"/>
    </xf>
    <xf numFmtId="2" fontId="53" fillId="0" borderId="7" xfId="0" applyNumberFormat="1" applyFont="1" applyBorder="1"/>
    <xf numFmtId="164" fontId="53" fillId="0" borderId="4" xfId="0" applyNumberFormat="1" applyFont="1" applyBorder="1" applyAlignment="1">
      <alignment horizontal="center"/>
    </xf>
    <xf numFmtId="0" fontId="53" fillId="0" borderId="4" xfId="0" applyFont="1" applyBorder="1"/>
    <xf numFmtId="0" fontId="53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2" xfId="0" applyFont="1" applyBorder="1"/>
    <xf numFmtId="0" fontId="1" fillId="0" borderId="12" xfId="0" applyFont="1" applyBorder="1" applyAlignment="1">
      <alignment horizontal="right"/>
    </xf>
    <xf numFmtId="2" fontId="19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164" fontId="30" fillId="0" borderId="0" xfId="0" applyNumberFormat="1" applyFont="1" applyAlignment="1">
      <alignment horizontal="left"/>
    </xf>
    <xf numFmtId="2" fontId="14" fillId="0" borderId="0" xfId="0" applyNumberFormat="1" applyFont="1" applyAlignment="1">
      <alignment horizontal="left"/>
    </xf>
    <xf numFmtId="2" fontId="14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71"/>
  <sheetViews>
    <sheetView tabSelected="1" topLeftCell="A11" zoomScale="140" zoomScaleNormal="140" workbookViewId="0">
      <selection activeCell="L23" sqref="L23"/>
    </sheetView>
  </sheetViews>
  <sheetFormatPr defaultColWidth="3.7109375" defaultRowHeight="12.75" x14ac:dyDescent="0.2"/>
  <cols>
    <col min="1" max="1" width="3" customWidth="1"/>
    <col min="2" max="2" width="4.28515625" customWidth="1"/>
    <col min="3" max="3" width="4.7109375" customWidth="1"/>
    <col min="4" max="4" width="4.85546875" customWidth="1"/>
    <col min="5" max="5" width="4.42578125" customWidth="1"/>
    <col min="6" max="6" width="4.5703125" customWidth="1"/>
    <col min="7" max="7" width="4.42578125" customWidth="1"/>
    <col min="8" max="8" width="2.28515625" customWidth="1"/>
    <col min="9" max="9" width="5.42578125" customWidth="1"/>
    <col min="10" max="10" width="4.28515625" customWidth="1"/>
    <col min="11" max="11" width="5.42578125" customWidth="1"/>
    <col min="12" max="12" width="5.28515625" customWidth="1"/>
    <col min="13" max="13" width="6.140625" customWidth="1"/>
    <col min="14" max="14" width="5.7109375" customWidth="1"/>
    <col min="15" max="15" width="5" customWidth="1"/>
    <col min="16" max="16" width="4" customWidth="1"/>
    <col min="17" max="17" width="3.85546875" customWidth="1"/>
    <col min="18" max="18" width="3.140625" customWidth="1"/>
    <col min="19" max="19" width="4.7109375" customWidth="1"/>
    <col min="20" max="20" width="3.140625" customWidth="1"/>
    <col min="21" max="21" width="4.7109375" customWidth="1"/>
    <col min="22" max="22" width="4.140625" customWidth="1"/>
    <col min="23" max="23" width="4.7109375" customWidth="1"/>
    <col min="24" max="24" width="5.140625" customWidth="1"/>
    <col min="25" max="26" width="4.7109375" customWidth="1"/>
    <col min="28" max="28" width="3.140625" customWidth="1"/>
    <col min="29" max="29" width="3.7109375" hidden="1" customWidth="1"/>
    <col min="30" max="30" width="10.7109375" customWidth="1"/>
    <col min="32" max="32" width="4" bestFit="1" customWidth="1"/>
    <col min="35" max="35" width="4" bestFit="1" customWidth="1"/>
  </cols>
  <sheetData>
    <row r="2" spans="1:30" ht="10.7" customHeight="1" x14ac:dyDescent="0.2"/>
    <row r="3" spans="1:30" ht="10.7" customHeight="1" x14ac:dyDescent="0.2">
      <c r="A3" s="38" t="s">
        <v>0</v>
      </c>
      <c r="B3" s="38"/>
      <c r="C3" s="38"/>
      <c r="D3" s="38"/>
      <c r="E3" s="38"/>
      <c r="F3" s="38"/>
      <c r="G3" s="38"/>
      <c r="H3" s="38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38" t="s">
        <v>1</v>
      </c>
      <c r="X3" s="38"/>
      <c r="Y3" s="38"/>
      <c r="Z3" s="38"/>
      <c r="AA3" s="38"/>
      <c r="AB3" s="40"/>
      <c r="AC3" s="40"/>
      <c r="AD3" s="40"/>
    </row>
    <row r="4" spans="1:30" ht="10.7" customHeight="1" x14ac:dyDescent="0.2">
      <c r="A4" s="38" t="s">
        <v>2</v>
      </c>
      <c r="B4" s="38"/>
      <c r="C4" s="38"/>
      <c r="D4" s="38"/>
      <c r="E4" s="38"/>
      <c r="F4" s="38"/>
      <c r="G4" s="38"/>
      <c r="H4" s="38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38" t="s">
        <v>3</v>
      </c>
      <c r="X4" s="38"/>
      <c r="Y4" s="38"/>
      <c r="Z4" s="38"/>
      <c r="AA4" s="38"/>
      <c r="AB4" s="40"/>
      <c r="AC4" s="40"/>
      <c r="AD4" s="40"/>
    </row>
    <row r="5" spans="1:30" ht="10.7" customHeight="1" x14ac:dyDescent="0.2">
      <c r="A5" s="38" t="s">
        <v>4</v>
      </c>
      <c r="B5" s="38"/>
      <c r="C5" s="38"/>
      <c r="D5" s="38"/>
      <c r="E5" s="38"/>
      <c r="F5" s="38"/>
      <c r="G5" s="38"/>
      <c r="H5" s="38"/>
      <c r="I5" s="40"/>
      <c r="J5" s="40"/>
      <c r="K5" s="40"/>
      <c r="L5" s="19" t="s">
        <v>5</v>
      </c>
      <c r="M5" s="20"/>
      <c r="N5" s="20"/>
      <c r="O5" s="20"/>
      <c r="P5" s="20"/>
      <c r="Q5" s="40"/>
      <c r="R5" s="40"/>
      <c r="S5" s="40"/>
      <c r="T5" s="40"/>
      <c r="U5" s="40"/>
      <c r="V5" s="40"/>
      <c r="W5" s="38" t="s">
        <v>6</v>
      </c>
      <c r="X5" s="38"/>
      <c r="Y5" s="38"/>
      <c r="Z5" s="38"/>
      <c r="AA5" s="38"/>
      <c r="AB5" s="40"/>
      <c r="AC5" s="40"/>
      <c r="AD5" s="40"/>
    </row>
    <row r="6" spans="1:30" ht="10.7" customHeight="1" x14ac:dyDescent="0.2">
      <c r="A6" s="38" t="s">
        <v>7</v>
      </c>
      <c r="B6" s="38"/>
      <c r="C6" s="38"/>
      <c r="D6" s="38"/>
      <c r="E6" s="38"/>
      <c r="F6" s="38"/>
      <c r="G6" s="38"/>
      <c r="H6" s="38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38" t="s">
        <v>8</v>
      </c>
      <c r="Z6" s="38"/>
      <c r="AA6" s="38"/>
      <c r="AB6" s="38"/>
      <c r="AC6" s="40"/>
      <c r="AD6" s="40"/>
    </row>
    <row r="7" spans="1:30" x14ac:dyDescent="0.2">
      <c r="A7" s="38" t="s">
        <v>9</v>
      </c>
      <c r="B7" s="38"/>
      <c r="C7" s="38"/>
      <c r="D7" s="38"/>
      <c r="E7" s="38"/>
      <c r="F7" s="38"/>
      <c r="G7" s="38"/>
      <c r="H7" s="38"/>
      <c r="I7" s="40"/>
      <c r="J7" s="40"/>
      <c r="K7" s="54" t="s">
        <v>10</v>
      </c>
      <c r="L7" s="54"/>
      <c r="M7" s="54"/>
      <c r="N7" s="54"/>
      <c r="O7" s="54"/>
      <c r="P7" s="54"/>
      <c r="Q7" s="54"/>
      <c r="R7" s="54"/>
      <c r="S7" s="40"/>
      <c r="T7" s="40"/>
      <c r="U7" s="40"/>
      <c r="V7" s="40"/>
      <c r="W7" s="38"/>
      <c r="X7" s="38"/>
      <c r="Y7" s="38" t="s">
        <v>11</v>
      </c>
      <c r="Z7" s="38"/>
      <c r="AA7" s="38"/>
      <c r="AB7" s="40"/>
      <c r="AC7" s="40"/>
      <c r="AD7" s="40"/>
    </row>
    <row r="8" spans="1:30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spans="1:30" x14ac:dyDescent="0.2">
      <c r="K9" s="20" t="s">
        <v>12</v>
      </c>
      <c r="L9" s="20"/>
      <c r="M9" s="20"/>
      <c r="N9" s="20"/>
      <c r="O9" s="20"/>
      <c r="P9" s="20"/>
      <c r="Q9" s="21"/>
      <c r="R9" s="21"/>
      <c r="S9" s="21"/>
    </row>
    <row r="10" spans="1:30" ht="10.7" customHeight="1" x14ac:dyDescent="0.2">
      <c r="A10" s="98"/>
      <c r="B10" s="99"/>
      <c r="C10" s="14" t="s">
        <v>13</v>
      </c>
      <c r="D10" s="14"/>
      <c r="E10" s="14"/>
      <c r="F10" s="14"/>
      <c r="G10" s="14"/>
      <c r="H10" s="14"/>
      <c r="I10" s="14" t="s">
        <v>14</v>
      </c>
      <c r="J10" s="14"/>
      <c r="K10" s="14"/>
      <c r="L10" s="14"/>
      <c r="M10" s="14"/>
      <c r="N10" s="14"/>
      <c r="O10" s="14"/>
      <c r="P10" s="14"/>
      <c r="Q10" s="14" t="s">
        <v>15</v>
      </c>
      <c r="R10" s="14"/>
      <c r="S10" s="14"/>
      <c r="T10" s="14"/>
      <c r="U10" s="99"/>
      <c r="V10" s="99"/>
      <c r="W10" s="99"/>
      <c r="X10" s="99"/>
      <c r="Y10" s="104"/>
      <c r="Z10" s="99"/>
      <c r="AA10" s="98"/>
      <c r="AB10" s="99"/>
      <c r="AC10" s="99"/>
      <c r="AD10" s="104"/>
    </row>
    <row r="11" spans="1:30" ht="10.7" customHeight="1" x14ac:dyDescent="0.2">
      <c r="A11" s="10" t="s">
        <v>16</v>
      </c>
      <c r="B11" s="82" t="s">
        <v>17</v>
      </c>
      <c r="C11" s="82" t="s">
        <v>17</v>
      </c>
      <c r="D11" s="82" t="s">
        <v>18</v>
      </c>
      <c r="E11" s="82" t="s">
        <v>19</v>
      </c>
      <c r="F11" s="82" t="s">
        <v>20</v>
      </c>
      <c r="G11" s="82" t="s">
        <v>21</v>
      </c>
      <c r="H11" s="82" t="s">
        <v>22</v>
      </c>
      <c r="I11" s="82" t="s">
        <v>23</v>
      </c>
      <c r="J11" s="82" t="s">
        <v>24</v>
      </c>
      <c r="K11" s="82" t="s">
        <v>24</v>
      </c>
      <c r="L11" s="82" t="s">
        <v>25</v>
      </c>
      <c r="M11" s="82" t="s">
        <v>26</v>
      </c>
      <c r="N11" s="82" t="s">
        <v>25</v>
      </c>
      <c r="O11" s="82" t="s">
        <v>26</v>
      </c>
      <c r="P11" s="82"/>
      <c r="Q11" s="82"/>
      <c r="R11" s="82" t="s">
        <v>25</v>
      </c>
      <c r="S11" s="82" t="s">
        <v>27</v>
      </c>
      <c r="T11" s="82" t="s">
        <v>28</v>
      </c>
      <c r="U11" s="82" t="s">
        <v>29</v>
      </c>
      <c r="V11" s="82" t="s">
        <v>30</v>
      </c>
      <c r="W11" s="82" t="s">
        <v>30</v>
      </c>
      <c r="X11" s="82" t="s">
        <v>31</v>
      </c>
      <c r="Y11" s="82" t="s">
        <v>32</v>
      </c>
      <c r="Z11" s="82" t="s">
        <v>33</v>
      </c>
      <c r="AA11" s="128" t="s">
        <v>34</v>
      </c>
      <c r="AB11" s="129"/>
      <c r="AC11" s="40"/>
      <c r="AD11" s="106"/>
    </row>
    <row r="12" spans="1:30" ht="10.7" customHeight="1" x14ac:dyDescent="0.2">
      <c r="A12" s="12" t="s">
        <v>18</v>
      </c>
      <c r="B12" s="82" t="s">
        <v>18</v>
      </c>
      <c r="C12" s="82" t="s">
        <v>35</v>
      </c>
      <c r="D12" s="82" t="s">
        <v>36</v>
      </c>
      <c r="E12" s="82" t="s">
        <v>37</v>
      </c>
      <c r="F12" s="82" t="s">
        <v>38</v>
      </c>
      <c r="G12" s="82" t="s">
        <v>16</v>
      </c>
      <c r="H12" s="82" t="s">
        <v>16</v>
      </c>
      <c r="I12" s="82" t="s">
        <v>39</v>
      </c>
      <c r="J12" s="82" t="s">
        <v>40</v>
      </c>
      <c r="K12" s="82" t="s">
        <v>41</v>
      </c>
      <c r="L12" s="82" t="s">
        <v>42</v>
      </c>
      <c r="M12" s="82" t="s">
        <v>42</v>
      </c>
      <c r="N12" s="82" t="s">
        <v>43</v>
      </c>
      <c r="O12" s="82" t="s">
        <v>43</v>
      </c>
      <c r="P12" s="82" t="s">
        <v>20</v>
      </c>
      <c r="Q12" s="82" t="s">
        <v>20</v>
      </c>
      <c r="R12" s="82" t="s">
        <v>44</v>
      </c>
      <c r="S12" s="82"/>
      <c r="T12" s="82" t="s">
        <v>44</v>
      </c>
      <c r="U12" s="82" t="s">
        <v>27</v>
      </c>
      <c r="V12" s="82" t="s">
        <v>45</v>
      </c>
      <c r="W12" s="82" t="s">
        <v>45</v>
      </c>
      <c r="X12" s="82" t="s">
        <v>46</v>
      </c>
      <c r="Y12" s="82" t="s">
        <v>47</v>
      </c>
      <c r="Z12" s="82" t="s">
        <v>48</v>
      </c>
      <c r="AA12" s="130"/>
      <c r="AB12" s="129"/>
      <c r="AC12" s="40"/>
      <c r="AD12" s="106"/>
    </row>
    <row r="13" spans="1:30" ht="10.7" customHeight="1" x14ac:dyDescent="0.2">
      <c r="A13" s="12" t="s">
        <v>49</v>
      </c>
      <c r="B13" s="82" t="s">
        <v>50</v>
      </c>
      <c r="C13" s="82" t="s">
        <v>51</v>
      </c>
      <c r="D13" s="82" t="s">
        <v>52</v>
      </c>
      <c r="E13" s="82" t="s">
        <v>53</v>
      </c>
      <c r="F13" s="82" t="s">
        <v>54</v>
      </c>
      <c r="G13" s="82" t="s">
        <v>16</v>
      </c>
      <c r="H13" s="82" t="s">
        <v>16</v>
      </c>
      <c r="I13" s="82" t="s">
        <v>55</v>
      </c>
      <c r="J13" s="82" t="s">
        <v>41</v>
      </c>
      <c r="K13" s="82" t="s">
        <v>56</v>
      </c>
      <c r="L13" s="82" t="s">
        <v>57</v>
      </c>
      <c r="M13" s="82" t="s">
        <v>57</v>
      </c>
      <c r="N13" s="82" t="s">
        <v>58</v>
      </c>
      <c r="O13" s="82" t="s">
        <v>58</v>
      </c>
      <c r="P13" s="82" t="s">
        <v>59</v>
      </c>
      <c r="Q13" s="82" t="s">
        <v>60</v>
      </c>
      <c r="R13" s="82" t="s">
        <v>61</v>
      </c>
      <c r="S13" s="82"/>
      <c r="T13" s="82" t="s">
        <v>61</v>
      </c>
      <c r="U13" s="40"/>
      <c r="V13" s="82" t="s">
        <v>62</v>
      </c>
      <c r="W13" s="82" t="s">
        <v>63</v>
      </c>
      <c r="X13" s="82" t="s">
        <v>64</v>
      </c>
      <c r="Y13" s="82" t="s">
        <v>25</v>
      </c>
      <c r="Z13" s="82" t="s">
        <v>65</v>
      </c>
      <c r="AA13" s="130"/>
      <c r="AB13" s="129"/>
      <c r="AC13" s="40"/>
      <c r="AD13" s="106"/>
    </row>
    <row r="14" spans="1:30" ht="10.7" customHeight="1" x14ac:dyDescent="0.2">
      <c r="A14" s="12" t="s">
        <v>66</v>
      </c>
      <c r="B14" s="82" t="s">
        <v>67</v>
      </c>
      <c r="C14" s="82" t="s">
        <v>67</v>
      </c>
      <c r="D14" s="82"/>
      <c r="E14" s="82"/>
      <c r="F14" s="82" t="s">
        <v>67</v>
      </c>
      <c r="G14" s="82"/>
      <c r="H14" s="82"/>
      <c r="I14" s="82"/>
      <c r="J14" s="82" t="s">
        <v>68</v>
      </c>
      <c r="K14" s="82" t="s">
        <v>69</v>
      </c>
      <c r="L14" s="82" t="s">
        <v>70</v>
      </c>
      <c r="M14" s="82" t="s">
        <v>70</v>
      </c>
      <c r="N14" s="82" t="s">
        <v>71</v>
      </c>
      <c r="O14" s="82" t="s">
        <v>71</v>
      </c>
      <c r="P14" s="82"/>
      <c r="Q14" s="82"/>
      <c r="R14" s="82"/>
      <c r="S14" s="82"/>
      <c r="T14" s="40"/>
      <c r="U14" s="82"/>
      <c r="V14" s="82" t="s">
        <v>72</v>
      </c>
      <c r="W14" s="82" t="s">
        <v>72</v>
      </c>
      <c r="X14" s="82" t="s">
        <v>73</v>
      </c>
      <c r="Y14" s="82" t="s">
        <v>74</v>
      </c>
      <c r="Z14" s="82"/>
      <c r="AA14" s="130"/>
      <c r="AB14" s="129"/>
      <c r="AC14" s="40"/>
      <c r="AD14" s="106"/>
    </row>
    <row r="15" spans="1:30" ht="10.7" customHeight="1" x14ac:dyDescent="0.2">
      <c r="A15" s="101"/>
      <c r="B15" s="83"/>
      <c r="C15" s="83"/>
      <c r="D15" s="83"/>
      <c r="E15" s="83"/>
      <c r="F15" s="83"/>
      <c r="G15" s="83"/>
      <c r="H15" s="83"/>
      <c r="I15" s="83"/>
      <c r="J15" s="83"/>
      <c r="K15" s="83" t="s">
        <v>68</v>
      </c>
      <c r="L15" s="83" t="s">
        <v>72</v>
      </c>
      <c r="M15" s="83" t="s">
        <v>72</v>
      </c>
      <c r="N15" s="83"/>
      <c r="O15" s="84"/>
      <c r="P15" s="83"/>
      <c r="Q15" s="83"/>
      <c r="R15" s="83"/>
      <c r="S15" s="83"/>
      <c r="T15" s="84"/>
      <c r="U15" s="83"/>
      <c r="V15" s="83"/>
      <c r="W15" s="83"/>
      <c r="X15" s="83" t="s">
        <v>67</v>
      </c>
      <c r="Y15" s="83"/>
      <c r="Z15" s="83"/>
      <c r="AA15" s="131"/>
      <c r="AB15" s="132"/>
      <c r="AC15" s="84"/>
      <c r="AD15" s="105"/>
    </row>
    <row r="16" spans="1:30" ht="12.2" customHeight="1" x14ac:dyDescent="0.25">
      <c r="A16" s="107">
        <v>1</v>
      </c>
      <c r="B16" s="108">
        <v>25</v>
      </c>
      <c r="C16" s="108">
        <v>22</v>
      </c>
      <c r="D16" s="109">
        <v>24</v>
      </c>
      <c r="E16" s="108">
        <v>9</v>
      </c>
      <c r="F16" s="108">
        <v>25</v>
      </c>
      <c r="G16" s="109">
        <v>41</v>
      </c>
      <c r="H16" s="109">
        <v>0</v>
      </c>
      <c r="I16" s="109">
        <v>0</v>
      </c>
      <c r="J16" s="108">
        <v>0</v>
      </c>
      <c r="K16" s="110">
        <v>1</v>
      </c>
      <c r="L16" s="108">
        <v>90</v>
      </c>
      <c r="M16" s="108">
        <v>82</v>
      </c>
      <c r="N16" s="108">
        <v>3034</v>
      </c>
      <c r="O16" s="108">
        <v>3008</v>
      </c>
      <c r="P16" s="108"/>
      <c r="Q16" s="108"/>
      <c r="R16" s="108">
        <v>15</v>
      </c>
      <c r="S16" s="108" t="s">
        <v>75</v>
      </c>
      <c r="T16" s="110">
        <v>8.6</v>
      </c>
      <c r="U16" s="108" t="s">
        <v>76</v>
      </c>
      <c r="V16" s="108">
        <v>10</v>
      </c>
      <c r="W16" s="108">
        <v>10</v>
      </c>
      <c r="X16" s="110">
        <v>37</v>
      </c>
      <c r="Y16" s="108">
        <v>121</v>
      </c>
      <c r="Z16" s="108">
        <v>0.8</v>
      </c>
      <c r="AA16" s="111"/>
      <c r="AB16" s="20"/>
      <c r="AC16" s="20"/>
      <c r="AD16" s="112"/>
    </row>
    <row r="17" spans="1:30" ht="12.2" customHeight="1" x14ac:dyDescent="0.25">
      <c r="A17" s="107">
        <v>2</v>
      </c>
      <c r="B17" s="113">
        <v>35</v>
      </c>
      <c r="C17" s="108">
        <v>24</v>
      </c>
      <c r="D17" s="109">
        <v>30</v>
      </c>
      <c r="E17" s="108">
        <v>16</v>
      </c>
      <c r="F17" s="108">
        <v>33</v>
      </c>
      <c r="G17" s="109">
        <v>35</v>
      </c>
      <c r="H17" s="109">
        <v>0</v>
      </c>
      <c r="I17" s="108">
        <v>0</v>
      </c>
      <c r="J17" s="108">
        <v>0</v>
      </c>
      <c r="K17" s="108">
        <v>0.5</v>
      </c>
      <c r="L17" s="108">
        <v>93</v>
      </c>
      <c r="M17" s="108">
        <v>77</v>
      </c>
      <c r="N17" s="108">
        <v>3011</v>
      </c>
      <c r="O17" s="108">
        <v>3005</v>
      </c>
      <c r="P17" s="108"/>
      <c r="Q17" s="108"/>
      <c r="R17" s="108">
        <v>15</v>
      </c>
      <c r="S17" s="108" t="s">
        <v>77</v>
      </c>
      <c r="T17" s="108">
        <v>8.9</v>
      </c>
      <c r="U17" s="108" t="s">
        <v>51</v>
      </c>
      <c r="V17" s="108">
        <v>1</v>
      </c>
      <c r="W17" s="108">
        <v>10</v>
      </c>
      <c r="X17" s="108">
        <v>36.5</v>
      </c>
      <c r="Y17" s="108">
        <v>148</v>
      </c>
      <c r="Z17" s="108">
        <v>0.9</v>
      </c>
      <c r="AA17" s="111"/>
      <c r="AB17" s="55"/>
      <c r="AC17" s="55"/>
      <c r="AD17" s="112"/>
    </row>
    <row r="18" spans="1:30" ht="12.2" customHeight="1" x14ac:dyDescent="0.25">
      <c r="A18" s="107">
        <v>3</v>
      </c>
      <c r="B18" s="108">
        <v>33</v>
      </c>
      <c r="C18" s="108">
        <v>23</v>
      </c>
      <c r="D18" s="109">
        <f t="shared" ref="D18:D46" si="0">AVERAGE(B18:C18)</f>
        <v>28</v>
      </c>
      <c r="E18" s="108">
        <v>15</v>
      </c>
      <c r="F18" s="108">
        <v>23</v>
      </c>
      <c r="G18" s="109">
        <f t="shared" ref="G18:G46" si="1">SUM(65-D18)</f>
        <v>37</v>
      </c>
      <c r="H18" s="109">
        <v>0</v>
      </c>
      <c r="I18" s="108" t="s">
        <v>49</v>
      </c>
      <c r="J18" s="108" t="s">
        <v>49</v>
      </c>
      <c r="K18" s="108">
        <v>0.3</v>
      </c>
      <c r="L18" s="108">
        <v>83</v>
      </c>
      <c r="M18" s="108">
        <v>68</v>
      </c>
      <c r="N18" s="108">
        <v>3033</v>
      </c>
      <c r="O18" s="108">
        <v>3006</v>
      </c>
      <c r="P18" s="108"/>
      <c r="Q18" s="108"/>
      <c r="R18" s="108">
        <v>14</v>
      </c>
      <c r="S18" s="108" t="s">
        <v>51</v>
      </c>
      <c r="T18" s="108">
        <v>7.1</v>
      </c>
      <c r="U18" s="108" t="s">
        <v>78</v>
      </c>
      <c r="V18" s="108">
        <v>10</v>
      </c>
      <c r="W18" s="108">
        <v>10</v>
      </c>
      <c r="X18" s="110">
        <v>37.200000000000003</v>
      </c>
      <c r="Y18" s="108">
        <v>125</v>
      </c>
      <c r="Z18" s="108">
        <v>0.8</v>
      </c>
      <c r="AA18" s="111"/>
      <c r="AB18" s="55"/>
      <c r="AC18" s="55"/>
      <c r="AD18" s="114"/>
    </row>
    <row r="19" spans="1:30" ht="12.2" customHeight="1" x14ac:dyDescent="0.25">
      <c r="A19" s="107">
        <v>4</v>
      </c>
      <c r="B19" s="108">
        <v>27</v>
      </c>
      <c r="C19" s="108">
        <v>22</v>
      </c>
      <c r="D19" s="109">
        <v>25</v>
      </c>
      <c r="E19" s="108">
        <v>12</v>
      </c>
      <c r="F19" s="108">
        <v>27</v>
      </c>
      <c r="G19" s="109">
        <f t="shared" si="1"/>
        <v>40</v>
      </c>
      <c r="H19" s="109">
        <v>0</v>
      </c>
      <c r="I19" s="108" t="s">
        <v>49</v>
      </c>
      <c r="J19" s="108" t="s">
        <v>49</v>
      </c>
      <c r="K19" s="108">
        <v>0.2</v>
      </c>
      <c r="L19" s="108">
        <v>81</v>
      </c>
      <c r="M19" s="108">
        <v>72</v>
      </c>
      <c r="N19" s="108">
        <v>3037</v>
      </c>
      <c r="O19" s="108">
        <v>3002</v>
      </c>
      <c r="P19" s="108"/>
      <c r="Q19" s="108"/>
      <c r="R19" s="108">
        <v>19</v>
      </c>
      <c r="S19" s="108" t="s">
        <v>144</v>
      </c>
      <c r="T19" s="108">
        <v>6.4</v>
      </c>
      <c r="U19" s="115" t="s">
        <v>75</v>
      </c>
      <c r="V19" s="108">
        <v>10</v>
      </c>
      <c r="W19" s="108">
        <v>10</v>
      </c>
      <c r="X19" s="108">
        <v>36.5</v>
      </c>
      <c r="Y19" s="108">
        <v>102</v>
      </c>
      <c r="Z19" s="108">
        <v>0.6</v>
      </c>
      <c r="AA19" s="111"/>
      <c r="AB19" s="55"/>
      <c r="AC19" s="55"/>
      <c r="AD19" s="114"/>
    </row>
    <row r="20" spans="1:30" ht="12.2" customHeight="1" x14ac:dyDescent="0.25">
      <c r="A20" s="107">
        <v>5</v>
      </c>
      <c r="B20" s="113">
        <v>34</v>
      </c>
      <c r="C20" s="108">
        <v>27</v>
      </c>
      <c r="D20" s="109">
        <f t="shared" si="0"/>
        <v>30.5</v>
      </c>
      <c r="E20" s="108">
        <v>17</v>
      </c>
      <c r="F20" s="108">
        <v>32</v>
      </c>
      <c r="G20" s="109">
        <v>34</v>
      </c>
      <c r="H20" s="109">
        <v>0</v>
      </c>
      <c r="I20" s="108">
        <v>0.01</v>
      </c>
      <c r="J20" s="108">
        <v>0.3</v>
      </c>
      <c r="K20" s="108">
        <v>0.4</v>
      </c>
      <c r="L20" s="108">
        <v>93</v>
      </c>
      <c r="M20" s="108">
        <v>77</v>
      </c>
      <c r="N20" s="108">
        <v>3023</v>
      </c>
      <c r="O20" s="108">
        <v>2993</v>
      </c>
      <c r="P20" s="108"/>
      <c r="Q20" s="108"/>
      <c r="R20" s="108">
        <v>15</v>
      </c>
      <c r="S20" s="108" t="s">
        <v>138</v>
      </c>
      <c r="T20" s="108">
        <v>8.6999999999999993</v>
      </c>
      <c r="U20" s="108" t="s">
        <v>75</v>
      </c>
      <c r="V20" s="108">
        <v>10</v>
      </c>
      <c r="W20" s="108">
        <v>10</v>
      </c>
      <c r="X20" s="116">
        <v>36.1</v>
      </c>
      <c r="Y20" s="113">
        <v>248</v>
      </c>
      <c r="Z20" s="113">
        <v>1.2</v>
      </c>
      <c r="AA20" s="111"/>
      <c r="AB20" s="55"/>
      <c r="AC20" s="55"/>
      <c r="AD20" s="114"/>
    </row>
    <row r="21" spans="1:30" ht="12.2" customHeight="1" x14ac:dyDescent="0.25">
      <c r="A21" s="107">
        <v>6</v>
      </c>
      <c r="B21" s="108"/>
      <c r="C21" s="108"/>
      <c r="D21" s="109" t="e">
        <f t="shared" si="0"/>
        <v>#DIV/0!</v>
      </c>
      <c r="E21" s="108"/>
      <c r="F21" s="108"/>
      <c r="G21" s="109" t="e">
        <f t="shared" si="1"/>
        <v>#DIV/0!</v>
      </c>
      <c r="H21" s="109">
        <v>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10"/>
      <c r="Y21" s="108"/>
      <c r="Z21" s="108"/>
      <c r="AA21" s="111"/>
      <c r="AB21" s="55"/>
      <c r="AC21" s="55"/>
      <c r="AD21" s="114"/>
    </row>
    <row r="22" spans="1:30" ht="12.2" customHeight="1" x14ac:dyDescent="0.25">
      <c r="A22" s="107">
        <v>7</v>
      </c>
      <c r="B22" s="108"/>
      <c r="C22" s="108"/>
      <c r="D22" s="109" t="e">
        <f t="shared" si="0"/>
        <v>#DIV/0!</v>
      </c>
      <c r="E22" s="108"/>
      <c r="F22" s="108"/>
      <c r="G22" s="109" t="e">
        <f t="shared" si="1"/>
        <v>#DIV/0!</v>
      </c>
      <c r="H22" s="109">
        <v>0</v>
      </c>
      <c r="I22" s="108"/>
      <c r="J22" s="108"/>
      <c r="K22" s="109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11"/>
      <c r="AB22" s="55"/>
      <c r="AC22" s="55"/>
      <c r="AD22" s="114"/>
    </row>
    <row r="23" spans="1:30" ht="12.2" customHeight="1" x14ac:dyDescent="0.25">
      <c r="A23" s="107">
        <v>8</v>
      </c>
      <c r="B23" s="108"/>
      <c r="C23" s="108"/>
      <c r="D23" s="109" t="e">
        <f t="shared" si="0"/>
        <v>#DIV/0!</v>
      </c>
      <c r="E23" s="108"/>
      <c r="F23" s="108"/>
      <c r="G23" s="109" t="e">
        <f t="shared" si="1"/>
        <v>#DIV/0!</v>
      </c>
      <c r="H23" s="109">
        <v>0</v>
      </c>
      <c r="I23" s="108"/>
      <c r="J23" s="108"/>
      <c r="K23" s="109"/>
      <c r="L23" s="108"/>
      <c r="M23" s="108"/>
      <c r="N23" s="108"/>
      <c r="O23" s="108"/>
      <c r="P23" s="108"/>
      <c r="Q23" s="108"/>
      <c r="R23" s="108"/>
      <c r="S23" s="108"/>
      <c r="T23" s="110"/>
      <c r="U23" s="108"/>
      <c r="V23" s="108"/>
      <c r="W23" s="108"/>
      <c r="X23" s="110"/>
      <c r="Y23" s="108"/>
      <c r="Z23" s="108"/>
      <c r="AA23" s="111"/>
      <c r="AB23" s="55"/>
      <c r="AC23" s="55"/>
      <c r="AD23" s="114"/>
    </row>
    <row r="24" spans="1:30" ht="12.2" customHeight="1" x14ac:dyDescent="0.25">
      <c r="A24" s="107">
        <v>9</v>
      </c>
      <c r="B24" s="108"/>
      <c r="C24" s="108"/>
      <c r="D24" s="109" t="e">
        <f t="shared" si="0"/>
        <v>#DIV/0!</v>
      </c>
      <c r="E24" s="108"/>
      <c r="F24" s="108"/>
      <c r="G24" s="109" t="e">
        <f t="shared" si="1"/>
        <v>#DIV/0!</v>
      </c>
      <c r="H24" s="109">
        <v>0</v>
      </c>
      <c r="I24" s="108"/>
      <c r="J24" s="109"/>
      <c r="K24" s="109"/>
      <c r="L24" s="108"/>
      <c r="M24" s="108"/>
      <c r="N24" s="108"/>
      <c r="O24" s="108"/>
      <c r="P24" s="108"/>
      <c r="Q24" s="108"/>
      <c r="R24" s="108"/>
      <c r="S24" s="108"/>
      <c r="T24" s="110"/>
      <c r="U24" s="108"/>
      <c r="V24" s="108"/>
      <c r="W24" s="108"/>
      <c r="X24" s="110"/>
      <c r="Y24" s="108"/>
      <c r="Z24" s="108"/>
      <c r="AA24" s="111"/>
      <c r="AB24" s="55"/>
      <c r="AC24" s="55"/>
      <c r="AD24" s="114"/>
    </row>
    <row r="25" spans="1:30" ht="12.2" customHeight="1" x14ac:dyDescent="0.25">
      <c r="A25" s="107">
        <v>10</v>
      </c>
      <c r="B25" s="108"/>
      <c r="C25" s="108"/>
      <c r="D25" s="109" t="e">
        <f t="shared" si="0"/>
        <v>#DIV/0!</v>
      </c>
      <c r="E25" s="108"/>
      <c r="F25" s="108"/>
      <c r="G25" s="109" t="e">
        <f t="shared" si="1"/>
        <v>#DIV/0!</v>
      </c>
      <c r="H25" s="109">
        <v>0</v>
      </c>
      <c r="I25" s="109"/>
      <c r="J25" s="108"/>
      <c r="K25" s="109"/>
      <c r="L25" s="108"/>
      <c r="M25" s="108"/>
      <c r="N25" s="108"/>
      <c r="O25" s="108"/>
      <c r="P25" s="108"/>
      <c r="Q25" s="108"/>
      <c r="R25" s="108"/>
      <c r="S25" s="108"/>
      <c r="T25" s="110"/>
      <c r="U25" s="108"/>
      <c r="V25" s="108"/>
      <c r="W25" s="108"/>
      <c r="X25" s="110"/>
      <c r="Y25" s="108"/>
      <c r="Z25" s="108"/>
      <c r="AA25" s="111"/>
      <c r="AB25" s="55"/>
      <c r="AC25" s="55"/>
      <c r="AD25" s="114"/>
    </row>
    <row r="26" spans="1:30" ht="12.2" customHeight="1" x14ac:dyDescent="0.25">
      <c r="A26" s="107">
        <v>11</v>
      </c>
      <c r="B26" s="108"/>
      <c r="C26" s="108"/>
      <c r="D26" s="109" t="e">
        <f t="shared" si="0"/>
        <v>#DIV/0!</v>
      </c>
      <c r="E26" s="108"/>
      <c r="F26" s="108"/>
      <c r="G26" s="109" t="e">
        <f t="shared" si="1"/>
        <v>#DIV/0!</v>
      </c>
      <c r="H26" s="109">
        <v>0</v>
      </c>
      <c r="I26" s="108"/>
      <c r="J26" s="109"/>
      <c r="K26" s="108"/>
      <c r="L26" s="108"/>
      <c r="M26" s="108"/>
      <c r="N26" s="108"/>
      <c r="O26" s="108"/>
      <c r="P26" s="108"/>
      <c r="Q26" s="108"/>
      <c r="R26" s="108"/>
      <c r="S26" s="108"/>
      <c r="T26" s="110"/>
      <c r="U26" s="108"/>
      <c r="V26" s="108"/>
      <c r="W26" s="108"/>
      <c r="X26" s="110"/>
      <c r="Y26" s="108"/>
      <c r="Z26" s="108"/>
      <c r="AA26" s="111"/>
      <c r="AB26" s="55"/>
      <c r="AC26" s="55"/>
      <c r="AD26" s="114"/>
    </row>
    <row r="27" spans="1:30" ht="12.2" customHeight="1" x14ac:dyDescent="0.25">
      <c r="A27" s="107">
        <v>12</v>
      </c>
      <c r="B27" s="108"/>
      <c r="C27" s="108"/>
      <c r="D27" s="109" t="e">
        <f t="shared" si="0"/>
        <v>#DIV/0!</v>
      </c>
      <c r="E27" s="108"/>
      <c r="F27" s="108"/>
      <c r="G27" s="109" t="e">
        <f t="shared" si="1"/>
        <v>#DIV/0!</v>
      </c>
      <c r="H27" s="109">
        <v>0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10"/>
      <c r="U27" s="108"/>
      <c r="V27" s="108"/>
      <c r="W27" s="108"/>
      <c r="X27" s="110"/>
      <c r="Y27" s="108"/>
      <c r="Z27" s="108"/>
      <c r="AA27" s="111"/>
      <c r="AB27" s="55"/>
      <c r="AC27" s="55"/>
      <c r="AD27" s="114"/>
    </row>
    <row r="28" spans="1:30" ht="12.2" customHeight="1" x14ac:dyDescent="0.25">
      <c r="A28" s="107">
        <v>13</v>
      </c>
      <c r="B28" s="108"/>
      <c r="C28" s="108"/>
      <c r="D28" s="109" t="e">
        <f t="shared" si="0"/>
        <v>#DIV/0!</v>
      </c>
      <c r="E28" s="108"/>
      <c r="F28" s="108"/>
      <c r="G28" s="109" t="e">
        <f t="shared" si="1"/>
        <v>#DIV/0!</v>
      </c>
      <c r="H28" s="109">
        <v>0</v>
      </c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10"/>
      <c r="U28" s="108"/>
      <c r="V28" s="108"/>
      <c r="W28" s="108"/>
      <c r="X28" s="110"/>
      <c r="Y28" s="108"/>
      <c r="Z28" s="108"/>
      <c r="AA28" s="111"/>
      <c r="AB28" s="55"/>
      <c r="AC28" s="55"/>
      <c r="AD28" s="114"/>
    </row>
    <row r="29" spans="1:30" ht="12.2" customHeight="1" x14ac:dyDescent="0.25">
      <c r="A29" s="107">
        <v>14</v>
      </c>
      <c r="B29" s="108"/>
      <c r="C29" s="108"/>
      <c r="D29" s="109" t="e">
        <f t="shared" si="0"/>
        <v>#DIV/0!</v>
      </c>
      <c r="E29" s="108"/>
      <c r="F29" s="108"/>
      <c r="G29" s="109" t="e">
        <f t="shared" si="1"/>
        <v>#DIV/0!</v>
      </c>
      <c r="H29" s="109">
        <v>0</v>
      </c>
      <c r="I29" s="108"/>
      <c r="J29" s="109"/>
      <c r="K29" s="109"/>
      <c r="L29" s="108"/>
      <c r="M29" s="108"/>
      <c r="N29" s="108"/>
      <c r="O29" s="108"/>
      <c r="P29" s="108"/>
      <c r="Q29" s="108"/>
      <c r="R29" s="108"/>
      <c r="S29" s="108"/>
      <c r="T29" s="110"/>
      <c r="U29" s="108"/>
      <c r="V29" s="108"/>
      <c r="W29" s="108"/>
      <c r="X29" s="110"/>
      <c r="Y29" s="108"/>
      <c r="Z29" s="108"/>
      <c r="AA29" s="111"/>
      <c r="AB29" s="55"/>
      <c r="AC29" s="55"/>
      <c r="AD29" s="114"/>
    </row>
    <row r="30" spans="1:30" ht="12.2" customHeight="1" x14ac:dyDescent="0.25">
      <c r="A30" s="107">
        <v>15</v>
      </c>
      <c r="B30" s="108"/>
      <c r="C30" s="108"/>
      <c r="D30" s="109" t="e">
        <f t="shared" si="0"/>
        <v>#DIV/0!</v>
      </c>
      <c r="E30" s="108"/>
      <c r="F30" s="108"/>
      <c r="G30" s="109" t="e">
        <f t="shared" si="1"/>
        <v>#DIV/0!</v>
      </c>
      <c r="H30" s="109">
        <v>0</v>
      </c>
      <c r="I30" s="109"/>
      <c r="J30" s="108"/>
      <c r="K30" s="109"/>
      <c r="L30" s="108"/>
      <c r="M30" s="108"/>
      <c r="N30" s="108"/>
      <c r="O30" s="108"/>
      <c r="P30" s="108"/>
      <c r="Q30" s="108"/>
      <c r="R30" s="108"/>
      <c r="S30" s="108"/>
      <c r="T30" s="110"/>
      <c r="U30" s="108"/>
      <c r="V30" s="108"/>
      <c r="W30" s="108"/>
      <c r="X30" s="110"/>
      <c r="Y30" s="108"/>
      <c r="Z30" s="108"/>
      <c r="AA30" s="111"/>
      <c r="AB30" s="55"/>
      <c r="AC30" s="55"/>
      <c r="AD30" s="114"/>
    </row>
    <row r="31" spans="1:30" ht="12.2" customHeight="1" x14ac:dyDescent="0.25">
      <c r="A31" s="107">
        <v>16</v>
      </c>
      <c r="B31" s="108"/>
      <c r="C31" s="108"/>
      <c r="D31" s="109" t="e">
        <f t="shared" si="0"/>
        <v>#DIV/0!</v>
      </c>
      <c r="E31" s="108"/>
      <c r="F31" s="108"/>
      <c r="G31" s="109" t="e">
        <f t="shared" si="1"/>
        <v>#DIV/0!</v>
      </c>
      <c r="H31" s="109">
        <v>0</v>
      </c>
      <c r="I31" s="108"/>
      <c r="J31" s="108"/>
      <c r="K31" s="109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11"/>
      <c r="AB31" s="55"/>
      <c r="AC31" s="55"/>
      <c r="AD31" s="114"/>
    </row>
    <row r="32" spans="1:30" ht="12.2" customHeight="1" x14ac:dyDescent="0.25">
      <c r="A32" s="107">
        <v>17</v>
      </c>
      <c r="B32" s="108"/>
      <c r="C32" s="108"/>
      <c r="D32" s="109" t="e">
        <f t="shared" si="0"/>
        <v>#DIV/0!</v>
      </c>
      <c r="E32" s="108"/>
      <c r="F32" s="108"/>
      <c r="G32" s="109" t="e">
        <f t="shared" si="1"/>
        <v>#DIV/0!</v>
      </c>
      <c r="H32" s="109">
        <v>0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10"/>
      <c r="Y32" s="108"/>
      <c r="Z32" s="108"/>
      <c r="AA32" s="111"/>
      <c r="AB32" s="55"/>
      <c r="AC32" s="55"/>
      <c r="AD32" s="114"/>
    </row>
    <row r="33" spans="1:30" ht="12.2" customHeight="1" x14ac:dyDescent="0.25">
      <c r="A33" s="107">
        <v>18</v>
      </c>
      <c r="B33" s="108"/>
      <c r="C33" s="108"/>
      <c r="D33" s="109" t="e">
        <f t="shared" si="0"/>
        <v>#DIV/0!</v>
      </c>
      <c r="E33" s="108"/>
      <c r="F33" s="108"/>
      <c r="G33" s="109" t="e">
        <f t="shared" si="1"/>
        <v>#DIV/0!</v>
      </c>
      <c r="H33" s="109">
        <v>0</v>
      </c>
      <c r="I33" s="108"/>
      <c r="J33" s="108"/>
      <c r="K33" s="109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10"/>
      <c r="Y33" s="108"/>
      <c r="Z33" s="108"/>
      <c r="AA33" s="111"/>
      <c r="AB33" s="20"/>
      <c r="AC33" s="20"/>
      <c r="AD33" s="112"/>
    </row>
    <row r="34" spans="1:30" ht="12.2" customHeight="1" x14ac:dyDescent="0.25">
      <c r="A34" s="107">
        <v>19</v>
      </c>
      <c r="B34" s="108"/>
      <c r="C34" s="108"/>
      <c r="D34" s="109" t="e">
        <f t="shared" si="0"/>
        <v>#DIV/0!</v>
      </c>
      <c r="E34" s="108"/>
      <c r="F34" s="108"/>
      <c r="G34" s="109" t="e">
        <f t="shared" si="1"/>
        <v>#DIV/0!</v>
      </c>
      <c r="H34" s="109">
        <v>0</v>
      </c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10"/>
      <c r="Y34" s="108"/>
      <c r="Z34" s="108"/>
      <c r="AA34" s="111"/>
      <c r="AB34" s="55"/>
      <c r="AC34" s="55"/>
      <c r="AD34" s="114"/>
    </row>
    <row r="35" spans="1:30" ht="12.2" customHeight="1" x14ac:dyDescent="0.25">
      <c r="A35" s="107">
        <v>20</v>
      </c>
      <c r="B35" s="108"/>
      <c r="C35" s="113"/>
      <c r="D35" s="109" t="e">
        <f t="shared" si="0"/>
        <v>#DIV/0!</v>
      </c>
      <c r="E35" s="108"/>
      <c r="F35" s="108"/>
      <c r="G35" s="109" t="e">
        <f t="shared" si="1"/>
        <v>#DIV/0!</v>
      </c>
      <c r="H35" s="109">
        <v>0</v>
      </c>
      <c r="I35" s="108"/>
      <c r="J35" s="109"/>
      <c r="K35" s="109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10"/>
      <c r="Y35" s="108"/>
      <c r="Z35" s="108"/>
      <c r="AA35" s="111"/>
      <c r="AB35" s="20"/>
      <c r="AC35" s="20"/>
      <c r="AD35" s="112"/>
    </row>
    <row r="36" spans="1:30" ht="12.2" customHeight="1" x14ac:dyDescent="0.25">
      <c r="A36" s="107">
        <v>21</v>
      </c>
      <c r="B36" s="108"/>
      <c r="C36" s="108"/>
      <c r="D36" s="109" t="e">
        <f t="shared" si="0"/>
        <v>#DIV/0!</v>
      </c>
      <c r="E36" s="108"/>
      <c r="F36" s="108"/>
      <c r="G36" s="109" t="e">
        <f t="shared" si="1"/>
        <v>#DIV/0!</v>
      </c>
      <c r="H36" s="109">
        <v>0</v>
      </c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10"/>
      <c r="U36" s="108"/>
      <c r="V36" s="108"/>
      <c r="W36" s="108"/>
      <c r="X36" s="110"/>
      <c r="Y36" s="108"/>
      <c r="Z36" s="108"/>
      <c r="AA36" s="111"/>
      <c r="AB36" s="55"/>
      <c r="AC36" s="55"/>
      <c r="AD36" s="114"/>
    </row>
    <row r="37" spans="1:30" ht="12.2" customHeight="1" x14ac:dyDescent="0.25">
      <c r="A37" s="107">
        <v>22</v>
      </c>
      <c r="B37" s="108"/>
      <c r="C37" s="108"/>
      <c r="D37" s="109" t="e">
        <f t="shared" si="0"/>
        <v>#DIV/0!</v>
      </c>
      <c r="E37" s="108"/>
      <c r="F37" s="108"/>
      <c r="G37" s="109" t="e">
        <f t="shared" si="1"/>
        <v>#DIV/0!</v>
      </c>
      <c r="H37" s="109">
        <v>0</v>
      </c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10"/>
      <c r="U37" s="108"/>
      <c r="V37" s="108"/>
      <c r="W37" s="108"/>
      <c r="X37" s="110"/>
      <c r="Y37" s="108"/>
      <c r="Z37" s="108"/>
      <c r="AA37" s="111"/>
      <c r="AB37" s="55"/>
      <c r="AC37" s="55"/>
      <c r="AD37" s="114"/>
    </row>
    <row r="38" spans="1:30" ht="12.2" customHeight="1" x14ac:dyDescent="0.25">
      <c r="A38" s="107">
        <v>23</v>
      </c>
      <c r="B38" s="108"/>
      <c r="C38" s="108"/>
      <c r="D38" s="109" t="e">
        <f t="shared" si="0"/>
        <v>#DIV/0!</v>
      </c>
      <c r="E38" s="108"/>
      <c r="F38" s="108"/>
      <c r="G38" s="109" t="e">
        <f t="shared" si="1"/>
        <v>#DIV/0!</v>
      </c>
      <c r="H38" s="109">
        <v>0</v>
      </c>
      <c r="I38" s="117"/>
      <c r="J38" s="110"/>
      <c r="K38" s="108"/>
      <c r="L38" s="108"/>
      <c r="M38" s="108"/>
      <c r="N38" s="108"/>
      <c r="O38" s="108"/>
      <c r="P38" s="108"/>
      <c r="Q38" s="108"/>
      <c r="R38" s="108"/>
      <c r="S38" s="108"/>
      <c r="T38" s="110"/>
      <c r="U38" s="108"/>
      <c r="V38" s="108"/>
      <c r="W38" s="108"/>
      <c r="X38" s="110"/>
      <c r="Y38" s="108"/>
      <c r="Z38" s="108"/>
      <c r="AA38" s="111"/>
      <c r="AB38" s="55"/>
      <c r="AC38" s="55"/>
      <c r="AD38" s="114"/>
    </row>
    <row r="39" spans="1:30" ht="12.2" customHeight="1" x14ac:dyDescent="0.25">
      <c r="A39" s="107">
        <v>24</v>
      </c>
      <c r="B39" s="108"/>
      <c r="C39" s="118"/>
      <c r="D39" s="109" t="e">
        <f t="shared" si="0"/>
        <v>#DIV/0!</v>
      </c>
      <c r="E39" s="108"/>
      <c r="F39" s="108"/>
      <c r="G39" s="109" t="e">
        <f t="shared" si="1"/>
        <v>#DIV/0!</v>
      </c>
      <c r="H39" s="109">
        <v>0</v>
      </c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10"/>
      <c r="Y39" s="108"/>
      <c r="Z39" s="108"/>
      <c r="AA39" s="111"/>
      <c r="AB39" s="55"/>
      <c r="AC39" s="55"/>
      <c r="AD39" s="114"/>
    </row>
    <row r="40" spans="1:30" ht="12.2" customHeight="1" x14ac:dyDescent="0.25">
      <c r="A40" s="107">
        <v>25</v>
      </c>
      <c r="B40" s="108"/>
      <c r="C40" s="108"/>
      <c r="D40" s="109" t="e">
        <f t="shared" si="0"/>
        <v>#DIV/0!</v>
      </c>
      <c r="E40" s="108"/>
      <c r="F40" s="108"/>
      <c r="G40" s="109" t="e">
        <f t="shared" si="1"/>
        <v>#DIV/0!</v>
      </c>
      <c r="H40" s="109">
        <v>0</v>
      </c>
      <c r="I40" s="117"/>
      <c r="J40" s="108"/>
      <c r="K40" s="109"/>
      <c r="L40" s="108"/>
      <c r="M40" s="108"/>
      <c r="N40" s="108"/>
      <c r="O40" s="108"/>
      <c r="P40" s="108"/>
      <c r="Q40" s="108"/>
      <c r="R40" s="108"/>
      <c r="S40" s="108"/>
      <c r="T40" s="110"/>
      <c r="U40" s="108"/>
      <c r="V40" s="108"/>
      <c r="W40" s="108"/>
      <c r="X40" s="108"/>
      <c r="Y40" s="108"/>
      <c r="Z40" s="108"/>
      <c r="AA40" s="111"/>
      <c r="AB40" s="55"/>
      <c r="AC40" s="55"/>
      <c r="AD40" s="114"/>
    </row>
    <row r="41" spans="1:30" ht="12.2" customHeight="1" x14ac:dyDescent="0.25">
      <c r="A41" s="107">
        <v>26</v>
      </c>
      <c r="B41" s="108"/>
      <c r="C41" s="108"/>
      <c r="D41" s="109" t="e">
        <f t="shared" si="0"/>
        <v>#DIV/0!</v>
      </c>
      <c r="E41" s="108"/>
      <c r="F41" s="108"/>
      <c r="G41" s="109" t="e">
        <f t="shared" si="1"/>
        <v>#DIV/0!</v>
      </c>
      <c r="H41" s="109">
        <v>0</v>
      </c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10"/>
      <c r="U41" s="108"/>
      <c r="V41" s="108"/>
      <c r="W41" s="108"/>
      <c r="X41" s="110"/>
      <c r="Y41" s="108"/>
      <c r="Z41" s="108"/>
      <c r="AA41" s="111"/>
      <c r="AB41" s="55"/>
      <c r="AC41" s="55"/>
      <c r="AD41" s="114"/>
    </row>
    <row r="42" spans="1:30" ht="12.2" customHeight="1" x14ac:dyDescent="0.25">
      <c r="A42" s="107">
        <v>27</v>
      </c>
      <c r="B42" s="108"/>
      <c r="C42" s="108"/>
      <c r="D42" s="109" t="e">
        <f t="shared" si="0"/>
        <v>#DIV/0!</v>
      </c>
      <c r="E42" s="108"/>
      <c r="F42" s="108"/>
      <c r="G42" s="109" t="e">
        <f t="shared" si="1"/>
        <v>#DIV/0!</v>
      </c>
      <c r="H42" s="109">
        <v>0</v>
      </c>
      <c r="I42" s="108"/>
      <c r="J42" s="108"/>
      <c r="K42" s="109"/>
      <c r="L42" s="108"/>
      <c r="M42" s="108"/>
      <c r="N42" s="108"/>
      <c r="O42" s="108"/>
      <c r="P42" s="108"/>
      <c r="Q42" s="108"/>
      <c r="R42" s="108"/>
      <c r="S42" s="108"/>
      <c r="T42" s="110"/>
      <c r="U42" s="108"/>
      <c r="V42" s="108"/>
      <c r="W42" s="108"/>
      <c r="X42" s="110"/>
      <c r="Y42" s="108"/>
      <c r="Z42" s="108"/>
      <c r="AA42" s="111"/>
      <c r="AB42" s="20"/>
      <c r="AC42" s="20"/>
      <c r="AD42" s="112"/>
    </row>
    <row r="43" spans="1:30" ht="12.2" customHeight="1" x14ac:dyDescent="0.25">
      <c r="A43" s="107">
        <v>28</v>
      </c>
      <c r="B43" s="108"/>
      <c r="C43" s="108"/>
      <c r="D43" s="109" t="e">
        <f t="shared" si="0"/>
        <v>#DIV/0!</v>
      </c>
      <c r="E43" s="108"/>
      <c r="F43" s="108"/>
      <c r="G43" s="109" t="e">
        <f t="shared" si="1"/>
        <v>#DIV/0!</v>
      </c>
      <c r="H43" s="109">
        <v>0</v>
      </c>
      <c r="I43" s="109"/>
      <c r="J43" s="108"/>
      <c r="K43" s="109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10"/>
      <c r="Y43" s="108"/>
      <c r="Z43" s="108"/>
      <c r="AA43" s="111"/>
      <c r="AB43" s="20"/>
      <c r="AC43" s="20"/>
      <c r="AD43" s="112"/>
    </row>
    <row r="44" spans="1:30" ht="12.2" customHeight="1" x14ac:dyDescent="0.25">
      <c r="A44" s="107">
        <v>29</v>
      </c>
      <c r="B44" s="108"/>
      <c r="C44" s="108"/>
      <c r="D44" s="109" t="e">
        <f t="shared" si="0"/>
        <v>#DIV/0!</v>
      </c>
      <c r="E44" s="108"/>
      <c r="F44" s="108"/>
      <c r="G44" s="109" t="e">
        <f t="shared" si="1"/>
        <v>#DIV/0!</v>
      </c>
      <c r="H44" s="109">
        <v>0</v>
      </c>
      <c r="I44" s="108"/>
      <c r="J44" s="108"/>
      <c r="K44" s="109"/>
      <c r="L44" s="108"/>
      <c r="M44" s="108"/>
      <c r="N44" s="108"/>
      <c r="O44" s="108"/>
      <c r="P44" s="108"/>
      <c r="Q44" s="108"/>
      <c r="R44" s="108"/>
      <c r="S44" s="108"/>
      <c r="T44" s="108"/>
      <c r="U44" s="109"/>
      <c r="V44" s="108"/>
      <c r="W44" s="108"/>
      <c r="X44" s="110"/>
      <c r="Y44" s="108"/>
      <c r="Z44" s="108"/>
      <c r="AA44" s="111"/>
      <c r="AB44" s="20"/>
      <c r="AC44" s="20"/>
      <c r="AD44" s="112"/>
    </row>
    <row r="45" spans="1:30" ht="12.2" customHeight="1" x14ac:dyDescent="0.25">
      <c r="A45" s="107">
        <v>30</v>
      </c>
      <c r="B45" s="108"/>
      <c r="C45" s="108"/>
      <c r="D45" s="109" t="e">
        <f t="shared" si="0"/>
        <v>#DIV/0!</v>
      </c>
      <c r="E45" s="108"/>
      <c r="F45" s="108"/>
      <c r="G45" s="109" t="e">
        <f t="shared" si="1"/>
        <v>#DIV/0!</v>
      </c>
      <c r="H45" s="109">
        <v>0</v>
      </c>
      <c r="I45" s="109"/>
      <c r="J45" s="109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9"/>
      <c r="V45" s="108"/>
      <c r="W45" s="108"/>
      <c r="X45" s="108"/>
      <c r="Y45" s="108"/>
      <c r="Z45" s="108"/>
      <c r="AA45" s="111"/>
      <c r="AB45" s="20"/>
      <c r="AC45" s="20"/>
      <c r="AD45" s="112"/>
    </row>
    <row r="46" spans="1:30" ht="12.2" customHeight="1" x14ac:dyDescent="0.25">
      <c r="A46" s="107">
        <v>31</v>
      </c>
      <c r="B46" s="119"/>
      <c r="C46" s="108"/>
      <c r="D46" s="109" t="e">
        <f t="shared" si="0"/>
        <v>#DIV/0!</v>
      </c>
      <c r="E46" s="108"/>
      <c r="F46" s="108"/>
      <c r="G46" s="109" t="e">
        <f t="shared" si="1"/>
        <v>#DIV/0!</v>
      </c>
      <c r="H46" s="109">
        <v>0</v>
      </c>
      <c r="I46" s="109"/>
      <c r="J46" s="109"/>
      <c r="K46" s="108"/>
      <c r="L46" s="108"/>
      <c r="M46" s="108"/>
      <c r="N46" s="108"/>
      <c r="O46" s="108"/>
      <c r="P46" s="108"/>
      <c r="Q46" s="108"/>
      <c r="R46" s="108"/>
      <c r="S46" s="108"/>
      <c r="T46" s="110"/>
      <c r="U46" s="109"/>
      <c r="V46" s="108"/>
      <c r="W46" s="109"/>
      <c r="X46" s="110"/>
      <c r="Y46" s="108"/>
      <c r="Z46" s="108"/>
      <c r="AA46" s="103"/>
      <c r="AB46" s="20"/>
      <c r="AC46" s="120"/>
      <c r="AD46" s="112"/>
    </row>
    <row r="47" spans="1:30" ht="12.2" customHeight="1" x14ac:dyDescent="0.2">
      <c r="A47" s="121"/>
      <c r="B47" s="76">
        <f>SUM(B16:B46)</f>
        <v>154</v>
      </c>
      <c r="C47" s="76">
        <f>SUM(C16:C46)</f>
        <v>118</v>
      </c>
      <c r="D47" s="80" t="e">
        <f t="shared" ref="D47:J47" si="2">SUM(D16:D46)</f>
        <v>#DIV/0!</v>
      </c>
      <c r="E47" s="76">
        <f t="shared" si="2"/>
        <v>69</v>
      </c>
      <c r="F47" s="76">
        <f t="shared" si="2"/>
        <v>140</v>
      </c>
      <c r="G47" s="80" t="e">
        <f t="shared" si="2"/>
        <v>#DIV/0!</v>
      </c>
      <c r="H47" s="80">
        <f t="shared" si="2"/>
        <v>0</v>
      </c>
      <c r="I47" s="77">
        <f t="shared" si="2"/>
        <v>0.01</v>
      </c>
      <c r="J47" s="79">
        <f t="shared" si="2"/>
        <v>0.3</v>
      </c>
      <c r="K47" s="76"/>
      <c r="L47" s="78"/>
      <c r="M47" s="76"/>
      <c r="N47" s="76"/>
      <c r="O47" s="76"/>
      <c r="P47" s="76">
        <f>SUM(P16:P46)</f>
        <v>0</v>
      </c>
      <c r="Q47" s="76">
        <f>SUM(Q16:Q46)</f>
        <v>0</v>
      </c>
      <c r="R47" s="76">
        <f>MAX(R16:R46)</f>
        <v>19</v>
      </c>
      <c r="S47" s="76"/>
      <c r="T47" s="76">
        <f>SUM(T16:T46)</f>
        <v>39.700000000000003</v>
      </c>
      <c r="U47" s="79"/>
      <c r="V47" s="76">
        <f>SUM(V16:V46)</f>
        <v>41</v>
      </c>
      <c r="W47" s="76">
        <f>SUM(W16:W46)</f>
        <v>50</v>
      </c>
      <c r="X47" s="79"/>
      <c r="Y47" s="76"/>
      <c r="Z47" s="464"/>
      <c r="AA47" s="122" t="s">
        <v>23</v>
      </c>
      <c r="AB47" s="123"/>
      <c r="AC47" s="123"/>
      <c r="AD47" s="124"/>
    </row>
    <row r="48" spans="1:30" ht="12.2" customHeight="1" x14ac:dyDescent="0.2">
      <c r="A48" s="125"/>
      <c r="B48" s="79">
        <f>AVERAGE(B16:B46)</f>
        <v>30.8</v>
      </c>
      <c r="C48" s="79">
        <f>AVERAGE(C16:C46)</f>
        <v>23.6</v>
      </c>
      <c r="D48" s="126"/>
      <c r="E48" s="76"/>
      <c r="F48" s="79">
        <f>AVERAGE(F16:F46)</f>
        <v>28</v>
      </c>
      <c r="G48" s="78"/>
      <c r="H48" s="78"/>
      <c r="I48" s="78"/>
      <c r="J48" s="78"/>
      <c r="K48" s="78"/>
      <c r="L48" s="79">
        <f t="shared" ref="L48:Q48" si="3">AVERAGE(L16:L46)</f>
        <v>88</v>
      </c>
      <c r="M48" s="79">
        <f t="shared" si="3"/>
        <v>75.2</v>
      </c>
      <c r="N48" s="80">
        <f t="shared" si="3"/>
        <v>3027.6</v>
      </c>
      <c r="O48" s="80">
        <f t="shared" si="3"/>
        <v>3002.8</v>
      </c>
      <c r="P48" s="79" t="e">
        <f t="shared" si="3"/>
        <v>#DIV/0!</v>
      </c>
      <c r="Q48" s="79" t="e">
        <f t="shared" si="3"/>
        <v>#DIV/0!</v>
      </c>
      <c r="R48" s="81"/>
      <c r="S48" s="78"/>
      <c r="T48" s="79"/>
      <c r="U48" s="79"/>
      <c r="V48" s="79">
        <f>AVERAGE(V16:V46)</f>
        <v>8.1999999999999993</v>
      </c>
      <c r="W48" s="76"/>
      <c r="X48" s="79"/>
      <c r="Y48" s="80">
        <f>AVERAGE(Y16:Y47)</f>
        <v>148.80000000000001</v>
      </c>
      <c r="Z48" s="465"/>
      <c r="AA48" s="120" t="s">
        <v>79</v>
      </c>
      <c r="AB48" s="120"/>
      <c r="AC48" s="20"/>
      <c r="AD48" s="127"/>
    </row>
    <row r="49" spans="2:28" ht="12.2" customHeight="1" x14ac:dyDescent="0.2">
      <c r="B49" s="18" t="s">
        <v>80</v>
      </c>
      <c r="C49" s="16"/>
      <c r="D49" s="16"/>
      <c r="E49" s="16"/>
      <c r="F49" s="16"/>
      <c r="G49" s="16"/>
      <c r="H49" s="16"/>
      <c r="I49" s="16"/>
      <c r="J49" s="18" t="s">
        <v>81</v>
      </c>
      <c r="K49" s="18"/>
      <c r="L49" s="18"/>
      <c r="M49" s="18"/>
      <c r="N49" s="18"/>
      <c r="O49" s="18"/>
      <c r="P49" s="18"/>
      <c r="S49" s="18" t="s">
        <v>82</v>
      </c>
      <c r="T49" s="16"/>
      <c r="U49" s="16"/>
      <c r="V49" s="16"/>
      <c r="W49" s="16"/>
      <c r="X49" s="16"/>
      <c r="Y49" s="29"/>
      <c r="Z49" s="29"/>
    </row>
    <row r="50" spans="2:28" ht="12.2" customHeight="1" x14ac:dyDescent="0.2">
      <c r="B50" s="28" t="s">
        <v>83</v>
      </c>
      <c r="C50" s="28"/>
      <c r="D50" s="28"/>
      <c r="E50" s="102"/>
      <c r="F50" s="26"/>
      <c r="G50" s="27"/>
      <c r="H50" s="28"/>
      <c r="I50" s="1"/>
      <c r="J50" s="28" t="s">
        <v>84</v>
      </c>
      <c r="K50" s="28"/>
      <c r="L50" s="28"/>
      <c r="M50" s="86" t="e">
        <f>G47</f>
        <v>#DIV/0!</v>
      </c>
      <c r="O50" s="28"/>
      <c r="P50" s="28"/>
      <c r="S50" s="28" t="s">
        <v>85</v>
      </c>
      <c r="T50" s="24"/>
      <c r="U50" s="24"/>
      <c r="V50" s="24"/>
      <c r="W50" s="88">
        <f>I47</f>
        <v>0.01</v>
      </c>
      <c r="Y50" s="30"/>
      <c r="Z50" s="30"/>
      <c r="AA50" s="24"/>
      <c r="AB50" s="24"/>
    </row>
    <row r="51" spans="2:28" ht="12.2" customHeight="1" x14ac:dyDescent="0.2">
      <c r="B51" s="28" t="s">
        <v>86</v>
      </c>
      <c r="C51" s="28"/>
      <c r="D51" s="28"/>
      <c r="E51" s="28"/>
      <c r="F51" s="94"/>
      <c r="G51" s="28"/>
      <c r="H51" s="27"/>
      <c r="I51" s="36"/>
      <c r="J51" s="28" t="s">
        <v>87</v>
      </c>
      <c r="K51" s="28"/>
      <c r="L51" s="28"/>
      <c r="M51" s="28"/>
      <c r="N51" s="85"/>
      <c r="O51" s="26"/>
      <c r="P51" s="32"/>
      <c r="S51" s="28" t="s">
        <v>88</v>
      </c>
      <c r="T51" s="24"/>
      <c r="U51" s="24"/>
      <c r="V51" s="24"/>
      <c r="W51" s="88"/>
      <c r="X51" s="26"/>
      <c r="Y51" s="27"/>
      <c r="Z51" s="27"/>
      <c r="AA51" s="24"/>
      <c r="AB51" s="24"/>
    </row>
    <row r="52" spans="2:28" ht="12.2" customHeight="1" x14ac:dyDescent="0.2">
      <c r="B52" s="28" t="s">
        <v>89</v>
      </c>
      <c r="C52" s="28"/>
      <c r="D52" s="28"/>
      <c r="E52" s="94"/>
      <c r="F52" s="27"/>
      <c r="G52" s="27"/>
      <c r="H52" s="28"/>
      <c r="I52" s="1"/>
      <c r="J52" s="28" t="s">
        <v>90</v>
      </c>
      <c r="K52" s="28"/>
      <c r="L52" s="28"/>
      <c r="M52" s="28"/>
      <c r="N52" s="85"/>
      <c r="O52" s="26"/>
      <c r="P52" s="30"/>
      <c r="S52" s="28" t="s">
        <v>91</v>
      </c>
      <c r="T52" s="24"/>
      <c r="U52" s="24"/>
      <c r="V52" s="24"/>
      <c r="W52" s="85"/>
      <c r="X52" s="35"/>
      <c r="Y52" s="30"/>
      <c r="Z52" s="30"/>
      <c r="AA52" s="24"/>
      <c r="AB52" s="24"/>
    </row>
    <row r="53" spans="2:28" ht="12.2" customHeight="1" x14ac:dyDescent="0.2">
      <c r="B53" s="28" t="s">
        <v>92</v>
      </c>
      <c r="C53" s="28"/>
      <c r="D53" s="28"/>
      <c r="E53" s="28"/>
      <c r="F53" s="94"/>
      <c r="G53" s="26"/>
      <c r="H53" s="34"/>
      <c r="I53" s="28"/>
      <c r="J53" s="28" t="s">
        <v>93</v>
      </c>
      <c r="K53" s="28"/>
      <c r="L53" s="28"/>
      <c r="M53" s="28"/>
      <c r="N53" s="85"/>
      <c r="O53" s="26"/>
      <c r="P53" s="30"/>
      <c r="S53" s="28" t="s">
        <v>94</v>
      </c>
      <c r="T53" s="24"/>
      <c r="U53" s="24"/>
      <c r="V53" s="24"/>
      <c r="W53" s="85"/>
      <c r="X53" s="26"/>
      <c r="Y53" s="26"/>
      <c r="Z53" s="26"/>
      <c r="AA53" s="24"/>
      <c r="AB53" s="24"/>
    </row>
    <row r="54" spans="2:28" ht="12.2" customHeight="1" x14ac:dyDescent="0.2">
      <c r="B54" s="28" t="s">
        <v>95</v>
      </c>
      <c r="C54" s="28"/>
      <c r="D54" s="28"/>
      <c r="E54" s="28"/>
      <c r="F54" s="94"/>
      <c r="G54" s="28"/>
      <c r="H54" s="27"/>
      <c r="I54" s="36"/>
      <c r="J54" s="24"/>
      <c r="K54" s="24"/>
      <c r="L54" s="24"/>
      <c r="M54" s="24"/>
      <c r="N54" s="24"/>
      <c r="O54" s="24"/>
      <c r="P54" s="24"/>
      <c r="S54" s="28" t="s">
        <v>96</v>
      </c>
      <c r="T54" s="24"/>
      <c r="U54" s="24"/>
      <c r="V54" s="24"/>
      <c r="W54" s="85"/>
      <c r="X54" s="30" t="s">
        <v>97</v>
      </c>
      <c r="Y54" s="20"/>
      <c r="Z54" s="20"/>
      <c r="AA54" s="59"/>
      <c r="AB54" s="24"/>
    </row>
    <row r="55" spans="2:28" ht="12.2" customHeight="1" x14ac:dyDescent="0.2">
      <c r="B55" s="28" t="s">
        <v>98</v>
      </c>
      <c r="C55" s="28"/>
      <c r="D55" s="85">
        <f>MAX(B16:B46)</f>
        <v>35</v>
      </c>
      <c r="E55" s="28" t="s">
        <v>99</v>
      </c>
      <c r="F55" s="20"/>
      <c r="G55" s="85"/>
      <c r="H55" s="28"/>
      <c r="I55" s="1"/>
      <c r="J55" s="18" t="s">
        <v>100</v>
      </c>
      <c r="K55" s="18"/>
      <c r="L55" s="18"/>
      <c r="M55" s="18"/>
      <c r="N55" s="18"/>
      <c r="S55" s="28" t="s">
        <v>101</v>
      </c>
      <c r="T55" s="24"/>
      <c r="U55" s="24"/>
      <c r="V55" s="24"/>
      <c r="W55" s="94"/>
      <c r="X55" s="27"/>
      <c r="AA55" s="24"/>
      <c r="AB55" s="24"/>
    </row>
    <row r="56" spans="2:28" ht="12.2" customHeight="1" x14ac:dyDescent="0.2">
      <c r="B56" s="28" t="s">
        <v>102</v>
      </c>
      <c r="C56" s="28"/>
      <c r="D56" s="85">
        <f>MIN(C16:C46)</f>
        <v>22</v>
      </c>
      <c r="E56" s="28" t="s">
        <v>99</v>
      </c>
      <c r="F56" s="20"/>
      <c r="G56" s="85"/>
      <c r="H56" s="28"/>
      <c r="I56" s="1"/>
      <c r="J56" s="28" t="s">
        <v>103</v>
      </c>
      <c r="K56" s="24"/>
      <c r="L56" s="24"/>
      <c r="M56" s="385">
        <v>0</v>
      </c>
      <c r="O56" s="24"/>
      <c r="S56" s="28" t="s">
        <v>94</v>
      </c>
      <c r="T56" s="24"/>
      <c r="U56" s="24"/>
      <c r="V56" s="24"/>
      <c r="W56" s="85"/>
      <c r="X56" s="26"/>
      <c r="Y56" s="26"/>
      <c r="Z56" s="26"/>
      <c r="AA56" s="24"/>
      <c r="AB56" s="24"/>
    </row>
    <row r="57" spans="2:28" ht="12.2" customHeight="1" x14ac:dyDescent="0.2">
      <c r="B57" s="28"/>
      <c r="C57" s="28" t="s">
        <v>104</v>
      </c>
      <c r="D57" s="28"/>
      <c r="E57" s="28"/>
      <c r="F57" s="28"/>
      <c r="G57" s="28"/>
      <c r="H57" s="28"/>
      <c r="I57" s="1"/>
      <c r="J57" s="28" t="s">
        <v>95</v>
      </c>
      <c r="K57" s="24"/>
      <c r="L57" s="24"/>
      <c r="M57" s="24"/>
      <c r="N57" s="384">
        <v>0</v>
      </c>
      <c r="P57" s="47"/>
      <c r="S57" s="28" t="s">
        <v>105</v>
      </c>
      <c r="T57" s="24"/>
      <c r="U57" s="24"/>
      <c r="V57" s="24"/>
      <c r="W57" s="85"/>
      <c r="X57" s="27"/>
      <c r="Y57" s="27"/>
      <c r="Z57" s="27"/>
      <c r="AA57" s="24"/>
      <c r="AB57" s="24"/>
    </row>
    <row r="58" spans="2:28" ht="12.2" customHeight="1" x14ac:dyDescent="0.2">
      <c r="B58" s="28" t="s">
        <v>106</v>
      </c>
      <c r="C58" s="28"/>
      <c r="D58" s="28"/>
      <c r="E58" s="85">
        <f>COUNTIF(B16:B46,"&gt;=90")</f>
        <v>0</v>
      </c>
      <c r="H58" s="28"/>
      <c r="I58" s="1"/>
      <c r="J58" s="28" t="s">
        <v>107</v>
      </c>
      <c r="K58" s="24"/>
      <c r="L58" s="24"/>
      <c r="M58" s="24"/>
      <c r="N58" s="385">
        <v>0</v>
      </c>
      <c r="P58" s="26"/>
      <c r="S58" s="28" t="s">
        <v>94</v>
      </c>
      <c r="T58" s="24"/>
      <c r="U58" s="24"/>
      <c r="V58" s="24"/>
      <c r="W58" s="85"/>
      <c r="X58" s="26"/>
      <c r="Y58" s="26"/>
      <c r="Z58" s="26"/>
      <c r="AA58" s="24"/>
      <c r="AB58" s="24"/>
    </row>
    <row r="59" spans="2:28" ht="12.2" customHeight="1" x14ac:dyDescent="0.2">
      <c r="B59" s="28" t="s">
        <v>108</v>
      </c>
      <c r="C59" s="28"/>
      <c r="D59" s="28"/>
      <c r="E59" s="85">
        <f>COUNTIF(B16:B46,"&lt;=32")</f>
        <v>2</v>
      </c>
      <c r="H59" s="28"/>
      <c r="I59" s="1"/>
      <c r="J59" s="28" t="s">
        <v>95</v>
      </c>
      <c r="K59" s="24"/>
      <c r="L59" s="24"/>
      <c r="M59" s="24"/>
      <c r="N59" s="384">
        <v>0</v>
      </c>
      <c r="S59" s="28" t="s">
        <v>96</v>
      </c>
      <c r="T59" s="24"/>
      <c r="U59" s="24"/>
      <c r="V59" s="24"/>
      <c r="W59" s="85"/>
      <c r="X59" s="28" t="s">
        <v>109</v>
      </c>
      <c r="Y59" s="20"/>
      <c r="Z59" s="20"/>
      <c r="AA59" s="26"/>
      <c r="AB59" s="24"/>
    </row>
    <row r="60" spans="2:28" ht="12.2" customHeight="1" x14ac:dyDescent="0.2">
      <c r="B60" s="28" t="s">
        <v>110</v>
      </c>
      <c r="C60" s="28"/>
      <c r="D60" s="28"/>
      <c r="E60" s="85">
        <f>COUNTIF(C16:C46,"&lt;=32")</f>
        <v>5</v>
      </c>
      <c r="H60" s="28"/>
      <c r="I60" s="1"/>
      <c r="J60" s="24"/>
      <c r="K60" s="24"/>
      <c r="L60" s="24"/>
      <c r="M60" s="24"/>
      <c r="N60" s="378"/>
      <c r="O60" s="24"/>
      <c r="S60" s="28" t="s">
        <v>111</v>
      </c>
      <c r="T60" s="24"/>
      <c r="U60" s="24"/>
      <c r="V60" s="24"/>
      <c r="W60" s="85"/>
      <c r="X60" s="26" t="s">
        <v>112</v>
      </c>
      <c r="Y60" s="20"/>
      <c r="Z60" s="20"/>
      <c r="AA60" s="26"/>
      <c r="AB60" s="24"/>
    </row>
    <row r="61" spans="2:28" ht="12.2" customHeight="1" x14ac:dyDescent="0.2">
      <c r="B61" s="28" t="s">
        <v>113</v>
      </c>
      <c r="C61" s="28"/>
      <c r="D61" s="28"/>
      <c r="E61" s="85">
        <f>COUNTIF(C16:C46,"&lt;=0")</f>
        <v>0</v>
      </c>
      <c r="H61" s="28"/>
      <c r="I61" s="1"/>
      <c r="J61" s="18" t="s">
        <v>114</v>
      </c>
      <c r="K61" s="17"/>
      <c r="L61" s="17"/>
      <c r="M61" s="17"/>
      <c r="N61" s="17"/>
      <c r="S61" s="28" t="s">
        <v>115</v>
      </c>
      <c r="T61" s="24"/>
      <c r="U61" s="24"/>
      <c r="V61" s="24"/>
      <c r="W61" s="85" t="s">
        <v>116</v>
      </c>
      <c r="X61" s="28"/>
      <c r="Y61" s="24"/>
      <c r="Z61" s="24"/>
      <c r="AA61" s="24"/>
      <c r="AB61" s="24"/>
    </row>
    <row r="62" spans="2:28" ht="12.2" customHeight="1" x14ac:dyDescent="0.2">
      <c r="J62" s="28" t="s">
        <v>117</v>
      </c>
      <c r="K62" s="24"/>
      <c r="L62" s="24"/>
      <c r="M62" s="88"/>
      <c r="N62" s="31"/>
      <c r="O62" s="31"/>
      <c r="P62" s="31"/>
      <c r="S62" s="24"/>
      <c r="T62" s="24"/>
      <c r="U62" s="28" t="s">
        <v>118</v>
      </c>
      <c r="V62" s="28"/>
      <c r="W62" s="85" t="s">
        <v>116</v>
      </c>
      <c r="X62" s="28"/>
      <c r="Y62" s="24"/>
      <c r="Z62" s="24"/>
      <c r="AA62" s="24"/>
      <c r="AB62" s="24"/>
    </row>
    <row r="63" spans="2:28" ht="12.2" customHeight="1" x14ac:dyDescent="0.3">
      <c r="B63" s="18" t="s">
        <v>119</v>
      </c>
      <c r="C63" s="17"/>
      <c r="D63" s="17"/>
      <c r="E63" s="17"/>
      <c r="J63" s="28" t="s">
        <v>120</v>
      </c>
      <c r="K63" s="24"/>
      <c r="L63" s="24"/>
      <c r="M63" s="24"/>
      <c r="N63" s="94"/>
      <c r="O63" s="35"/>
      <c r="P63" s="35"/>
      <c r="S63" s="24"/>
      <c r="T63" s="24"/>
      <c r="U63" s="28" t="s">
        <v>121</v>
      </c>
      <c r="V63" s="28"/>
      <c r="X63" s="85"/>
      <c r="Y63" s="24"/>
      <c r="Z63" s="24"/>
      <c r="AA63" s="24"/>
      <c r="AB63" s="24"/>
    </row>
    <row r="64" spans="2:28" ht="12.2" customHeight="1" x14ac:dyDescent="0.2">
      <c r="B64" s="28" t="s">
        <v>117</v>
      </c>
      <c r="C64" s="24"/>
      <c r="D64" s="24"/>
      <c r="E64" s="20"/>
      <c r="F64" s="36"/>
      <c r="G64" s="26"/>
      <c r="H64" s="24"/>
      <c r="J64" s="28" t="s">
        <v>98</v>
      </c>
      <c r="K64" s="24"/>
      <c r="L64" s="87">
        <f>MAX(N16:N46)/100</f>
        <v>30.37</v>
      </c>
      <c r="M64" s="28" t="s">
        <v>122</v>
      </c>
      <c r="N64" s="85"/>
      <c r="O64" s="23"/>
      <c r="P64" s="23"/>
    </row>
    <row r="65" spans="2:26" ht="12.2" customHeight="1" x14ac:dyDescent="0.2">
      <c r="B65" s="28" t="s">
        <v>123</v>
      </c>
      <c r="C65" s="24"/>
      <c r="D65" s="24"/>
      <c r="E65" s="24"/>
      <c r="F65" s="20"/>
      <c r="G65" s="26"/>
      <c r="H65" s="28"/>
      <c r="I65" s="24"/>
      <c r="J65" s="28" t="s">
        <v>102</v>
      </c>
      <c r="K65" s="24"/>
      <c r="L65" s="87">
        <f>MIN(O16:O46)/100</f>
        <v>29.93</v>
      </c>
      <c r="M65" s="28" t="s">
        <v>122</v>
      </c>
      <c r="N65" s="85"/>
      <c r="O65" s="23"/>
      <c r="S65" s="18" t="s">
        <v>124</v>
      </c>
      <c r="T65" s="18"/>
      <c r="U65" s="18"/>
      <c r="V65" s="18"/>
      <c r="W65" s="18"/>
      <c r="X65" s="38"/>
      <c r="Y65" s="38"/>
      <c r="Z65" s="38"/>
    </row>
    <row r="66" spans="2:26" ht="12.2" customHeight="1" x14ac:dyDescent="0.2">
      <c r="B66" s="28" t="s">
        <v>125</v>
      </c>
      <c r="C66" s="24"/>
      <c r="D66" s="85"/>
      <c r="E66" s="28" t="s">
        <v>126</v>
      </c>
      <c r="F66" s="20"/>
      <c r="H66" s="26"/>
      <c r="J66" s="24"/>
      <c r="K66" s="24"/>
      <c r="L66" s="24"/>
      <c r="M66" s="24"/>
      <c r="N66" s="24"/>
      <c r="O66" s="24"/>
      <c r="S66" s="16" t="s">
        <v>127</v>
      </c>
      <c r="T66" s="16"/>
      <c r="U66" s="16"/>
      <c r="V66" s="16"/>
      <c r="W66" s="85"/>
      <c r="X66" s="26"/>
    </row>
    <row r="67" spans="2:26" ht="12.2" customHeight="1" x14ac:dyDescent="0.2">
      <c r="B67" s="28" t="s">
        <v>128</v>
      </c>
      <c r="C67" s="24"/>
      <c r="D67" s="20"/>
      <c r="E67" s="26"/>
      <c r="F67" s="26"/>
      <c r="G67" s="30"/>
      <c r="H67" s="24"/>
      <c r="S67" s="16" t="s">
        <v>129</v>
      </c>
      <c r="U67" s="85"/>
      <c r="V67" s="39" t="s">
        <v>126</v>
      </c>
      <c r="W67" s="20"/>
      <c r="X67" s="26"/>
    </row>
    <row r="68" spans="2:26" ht="12.2" customHeight="1" x14ac:dyDescent="0.2"/>
    <row r="69" spans="2:26" ht="12.2" customHeight="1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2:26" ht="12.2" customHeight="1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S70" s="21"/>
    </row>
    <row r="71" spans="2:26" ht="12.2" customHeight="1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</sheetData>
  <phoneticPr fontId="0" type="noConversion"/>
  <pageMargins left="0" right="0" top="0" bottom="0" header="0" footer="0"/>
  <pageSetup scale="83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75"/>
  <sheetViews>
    <sheetView topLeftCell="A41" zoomScale="110" zoomScaleNormal="110" zoomScaleSheetLayoutView="110" workbookViewId="0">
      <selection activeCell="AB52" sqref="AB52"/>
    </sheetView>
  </sheetViews>
  <sheetFormatPr defaultRowHeight="12.75" x14ac:dyDescent="0.2"/>
  <cols>
    <col min="1" max="1" width="3.42578125" customWidth="1"/>
    <col min="2" max="2" width="6" customWidth="1"/>
    <col min="3" max="3" width="5.85546875" customWidth="1"/>
    <col min="4" max="4" width="4.140625" customWidth="1"/>
    <col min="5" max="5" width="6.140625" customWidth="1"/>
    <col min="6" max="6" width="5.5703125" customWidth="1"/>
    <col min="7" max="7" width="4.5703125" customWidth="1"/>
    <col min="8" max="8" width="4.140625" customWidth="1"/>
    <col min="9" max="9" width="6.42578125" style="1" customWidth="1"/>
    <col min="10" max="10" width="6.42578125" customWidth="1"/>
    <col min="11" max="11" width="7.140625" customWidth="1"/>
    <col min="12" max="12" width="6.5703125" customWidth="1"/>
    <col min="13" max="13" width="5.85546875" customWidth="1"/>
    <col min="14" max="14" width="7.140625" customWidth="1"/>
    <col min="15" max="15" width="5.85546875" customWidth="1"/>
    <col min="16" max="16" width="5.7109375" customWidth="1"/>
    <col min="17" max="17" width="4" customWidth="1"/>
    <col min="18" max="18" width="4.5703125" customWidth="1"/>
    <col min="19" max="20" width="5.5703125" customWidth="1"/>
    <col min="21" max="21" width="5.28515625" customWidth="1"/>
    <col min="22" max="22" width="5.140625" customWidth="1"/>
    <col min="23" max="23" width="7.28515625" customWidth="1"/>
    <col min="24" max="24" width="9.28515625" customWidth="1"/>
    <col min="25" max="25" width="9.42578125" customWidth="1"/>
    <col min="26" max="26" width="26.140625" customWidth="1"/>
    <col min="27" max="27" width="1.7109375" customWidth="1"/>
  </cols>
  <sheetData>
    <row r="1" spans="1:27" x14ac:dyDescent="0.2">
      <c r="T1" s="16"/>
      <c r="U1" s="16"/>
      <c r="V1" s="16"/>
      <c r="W1" s="16"/>
      <c r="X1" s="16"/>
      <c r="Y1" s="16"/>
      <c r="Z1" s="16"/>
    </row>
    <row r="2" spans="1:27" ht="12.75" customHeight="1" x14ac:dyDescent="0.3">
      <c r="A2" s="211" t="s">
        <v>0</v>
      </c>
      <c r="B2" s="211"/>
      <c r="C2" s="211"/>
      <c r="D2" s="211"/>
      <c r="E2" s="211"/>
      <c r="F2" s="211"/>
      <c r="G2" s="54"/>
      <c r="H2" s="38"/>
      <c r="I2" s="54"/>
      <c r="J2" s="40"/>
      <c r="K2" s="40"/>
      <c r="L2" s="40"/>
      <c r="M2" s="40"/>
      <c r="N2" s="40"/>
      <c r="O2" s="40"/>
      <c r="P2" s="40"/>
      <c r="Q2" s="40"/>
      <c r="R2" s="178"/>
      <c r="S2" s="178"/>
      <c r="T2" s="178" t="s">
        <v>504</v>
      </c>
      <c r="U2" s="178"/>
      <c r="V2" s="178"/>
      <c r="W2" s="178"/>
      <c r="X2" s="178"/>
      <c r="Y2" s="178"/>
      <c r="Z2" s="178"/>
    </row>
    <row r="3" spans="1:27" ht="12.75" customHeight="1" x14ac:dyDescent="0.3">
      <c r="A3" s="211" t="s">
        <v>2</v>
      </c>
      <c r="B3" s="211"/>
      <c r="C3" s="211"/>
      <c r="D3" s="211"/>
      <c r="E3" s="211"/>
      <c r="F3" s="211"/>
      <c r="G3" s="54"/>
      <c r="H3" s="38"/>
      <c r="I3" s="54"/>
      <c r="J3" s="40"/>
      <c r="K3" s="40"/>
      <c r="L3" s="40"/>
      <c r="M3" s="40"/>
      <c r="N3" s="40"/>
      <c r="O3" s="40"/>
      <c r="P3" s="40"/>
      <c r="Q3" s="40"/>
      <c r="R3" s="178"/>
      <c r="S3" s="178"/>
      <c r="T3" s="178" t="s">
        <v>505</v>
      </c>
      <c r="U3" s="178"/>
      <c r="V3" s="178"/>
      <c r="W3" s="178"/>
      <c r="X3" s="178"/>
      <c r="Y3" s="178"/>
      <c r="Z3" s="178"/>
    </row>
    <row r="4" spans="1:27" ht="12.75" customHeight="1" x14ac:dyDescent="0.3">
      <c r="A4" s="211" t="s">
        <v>4</v>
      </c>
      <c r="B4" s="211"/>
      <c r="C4" s="211"/>
      <c r="D4" s="211"/>
      <c r="E4" s="211"/>
      <c r="F4" s="211"/>
      <c r="G4" s="54"/>
      <c r="H4" s="38"/>
      <c r="I4" s="54"/>
      <c r="J4" s="40"/>
      <c r="K4" s="40"/>
      <c r="L4" s="40"/>
      <c r="M4" s="40"/>
      <c r="N4" s="40"/>
      <c r="O4" s="40"/>
      <c r="P4" s="40"/>
      <c r="Q4" s="40"/>
      <c r="R4" s="178"/>
      <c r="S4" s="178"/>
      <c r="T4" s="178" t="s">
        <v>506</v>
      </c>
      <c r="U4" s="178"/>
      <c r="V4" s="178"/>
      <c r="W4" s="178"/>
      <c r="X4" s="178"/>
      <c r="Y4" s="178"/>
      <c r="Z4" s="178"/>
    </row>
    <row r="5" spans="1:27" ht="12.75" customHeight="1" x14ac:dyDescent="0.3">
      <c r="A5" s="211" t="s">
        <v>130</v>
      </c>
      <c r="B5" s="211"/>
      <c r="C5" s="211"/>
      <c r="D5" s="211"/>
      <c r="E5" s="211"/>
      <c r="F5" s="211"/>
      <c r="G5" s="54"/>
      <c r="H5" s="38"/>
      <c r="I5" s="54"/>
      <c r="J5" s="170"/>
      <c r="K5" s="170"/>
      <c r="L5" s="349" t="s">
        <v>507</v>
      </c>
      <c r="M5" s="170"/>
      <c r="N5" s="170"/>
      <c r="O5" s="170"/>
      <c r="P5" s="178"/>
      <c r="Q5" s="40"/>
      <c r="R5" s="178"/>
      <c r="S5" s="178"/>
      <c r="T5" s="178" t="s">
        <v>508</v>
      </c>
      <c r="U5" s="178"/>
      <c r="V5" s="178"/>
      <c r="W5" s="178"/>
      <c r="X5" s="178"/>
      <c r="Y5" s="178"/>
      <c r="Z5" s="178"/>
    </row>
    <row r="6" spans="1:27" ht="12.75" customHeight="1" x14ac:dyDescent="0.3">
      <c r="A6" s="211" t="s">
        <v>9</v>
      </c>
      <c r="B6" s="211"/>
      <c r="C6" s="211"/>
      <c r="D6" s="211"/>
      <c r="E6" s="211"/>
      <c r="F6" s="211"/>
      <c r="G6" s="54"/>
      <c r="H6" s="38"/>
      <c r="I6" s="54"/>
      <c r="J6" s="170"/>
      <c r="K6" s="170"/>
      <c r="L6" s="170"/>
      <c r="M6" s="170"/>
      <c r="N6" s="170"/>
      <c r="O6" s="170"/>
      <c r="P6" s="170"/>
      <c r="Q6" s="40"/>
      <c r="R6" s="38"/>
      <c r="S6" s="38"/>
      <c r="T6" s="38"/>
      <c r="U6" s="211"/>
      <c r="V6" s="211"/>
      <c r="W6" s="178"/>
      <c r="X6" s="178" t="s">
        <v>509</v>
      </c>
      <c r="Y6" s="175"/>
      <c r="Z6" s="178"/>
    </row>
    <row r="7" spans="1:27" ht="12.75" customHeight="1" x14ac:dyDescent="0.3">
      <c r="A7" s="54"/>
      <c r="B7" s="54"/>
      <c r="C7" s="54"/>
      <c r="D7" s="54"/>
      <c r="E7" s="54"/>
      <c r="F7" s="54"/>
      <c r="G7" s="54"/>
      <c r="H7" s="40"/>
      <c r="I7" s="54"/>
      <c r="J7" s="170"/>
      <c r="K7" s="178" t="s">
        <v>133</v>
      </c>
      <c r="L7" s="178"/>
      <c r="M7" s="178"/>
      <c r="N7" s="178"/>
      <c r="O7" s="178"/>
      <c r="P7" s="211"/>
      <c r="Q7" s="54"/>
      <c r="R7" s="54"/>
      <c r="S7" s="38"/>
      <c r="T7" s="38"/>
      <c r="U7" s="211"/>
      <c r="V7" s="211"/>
      <c r="W7" s="348"/>
      <c r="X7" s="178" t="s">
        <v>510</v>
      </c>
      <c r="Y7" s="178"/>
      <c r="Z7" s="178"/>
    </row>
    <row r="8" spans="1:27" ht="12.75" customHeight="1" x14ac:dyDescent="0.3">
      <c r="A8" s="40"/>
      <c r="B8" s="40"/>
      <c r="C8" s="40"/>
      <c r="D8" s="40"/>
      <c r="E8" s="40"/>
      <c r="F8" s="40"/>
      <c r="G8" s="40"/>
      <c r="H8" s="40"/>
      <c r="I8" s="54"/>
      <c r="J8" s="170"/>
      <c r="K8" s="170"/>
      <c r="L8" s="170"/>
      <c r="M8" s="170"/>
      <c r="N8" s="170"/>
      <c r="O8" s="170"/>
      <c r="P8" s="17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7" ht="12.75" customHeight="1" x14ac:dyDescent="0.3">
      <c r="A9" s="40"/>
      <c r="B9" s="40"/>
      <c r="C9" s="40"/>
      <c r="D9" s="40"/>
      <c r="E9" s="40"/>
      <c r="F9" s="40"/>
      <c r="G9" s="40"/>
      <c r="H9" s="40"/>
      <c r="I9" s="54"/>
      <c r="J9" s="170"/>
      <c r="K9" s="178" t="s">
        <v>511</v>
      </c>
      <c r="L9" s="178"/>
      <c r="M9" s="178"/>
      <c r="N9" s="178"/>
      <c r="O9" s="178"/>
      <c r="P9" s="178"/>
      <c r="Q9" s="20"/>
      <c r="R9" s="20"/>
      <c r="S9" s="20"/>
      <c r="T9" s="40"/>
      <c r="U9" s="40"/>
      <c r="V9" s="40"/>
      <c r="W9" s="40"/>
      <c r="X9" s="40"/>
      <c r="Y9" s="40"/>
      <c r="Z9" s="40"/>
    </row>
    <row r="10" spans="1:27" ht="15" x14ac:dyDescent="0.3">
      <c r="A10" s="5"/>
      <c r="B10" s="206"/>
      <c r="C10" s="261" t="s">
        <v>13</v>
      </c>
      <c r="D10" s="261"/>
      <c r="E10" s="261"/>
      <c r="F10" s="207"/>
      <c r="G10" s="207"/>
      <c r="H10" s="207"/>
      <c r="I10" s="261" t="s">
        <v>134</v>
      </c>
      <c r="J10" s="163"/>
      <c r="K10" s="163"/>
      <c r="L10" s="207"/>
      <c r="M10" s="207"/>
      <c r="N10" s="207"/>
      <c r="O10" s="207"/>
      <c r="P10" s="207"/>
      <c r="Q10" s="261" t="s">
        <v>15</v>
      </c>
      <c r="R10" s="261"/>
      <c r="S10" s="163"/>
      <c r="T10" s="207"/>
      <c r="U10" s="206"/>
      <c r="V10" s="206"/>
      <c r="W10" s="206"/>
      <c r="X10" s="206"/>
      <c r="Y10" s="206"/>
      <c r="Z10" s="8"/>
    </row>
    <row r="11" spans="1:27" ht="13.5" x14ac:dyDescent="0.25">
      <c r="A11" s="318" t="s">
        <v>16</v>
      </c>
      <c r="B11" s="242" t="s">
        <v>17</v>
      </c>
      <c r="C11" s="242" t="s">
        <v>17</v>
      </c>
      <c r="D11" s="242" t="s">
        <v>18</v>
      </c>
      <c r="E11" s="242" t="s">
        <v>19</v>
      </c>
      <c r="F11" s="242" t="s">
        <v>20</v>
      </c>
      <c r="G11" s="242" t="s">
        <v>21</v>
      </c>
      <c r="H11" s="242" t="s">
        <v>22</v>
      </c>
      <c r="I11" s="242" t="s">
        <v>23</v>
      </c>
      <c r="J11" s="242" t="s">
        <v>24</v>
      </c>
      <c r="K11" s="242" t="s">
        <v>24</v>
      </c>
      <c r="L11" s="242" t="s">
        <v>25</v>
      </c>
      <c r="M11" s="242" t="s">
        <v>26</v>
      </c>
      <c r="N11" s="242" t="s">
        <v>25</v>
      </c>
      <c r="O11" s="242" t="s">
        <v>26</v>
      </c>
      <c r="P11" s="242"/>
      <c r="Q11" s="242"/>
      <c r="R11" s="242" t="s">
        <v>25</v>
      </c>
      <c r="S11" s="242" t="s">
        <v>27</v>
      </c>
      <c r="T11" s="242" t="s">
        <v>28</v>
      </c>
      <c r="U11" s="242" t="s">
        <v>29</v>
      </c>
      <c r="V11" s="242" t="s">
        <v>30</v>
      </c>
      <c r="W11" s="242" t="s">
        <v>30</v>
      </c>
      <c r="X11" s="242" t="s">
        <v>31</v>
      </c>
      <c r="Y11" s="242" t="s">
        <v>32</v>
      </c>
      <c r="Z11" s="350" t="s">
        <v>135</v>
      </c>
      <c r="AA11" s="41"/>
    </row>
    <row r="12" spans="1:27" ht="13.5" x14ac:dyDescent="0.25">
      <c r="A12" s="260" t="s">
        <v>18</v>
      </c>
      <c r="B12" s="242" t="s">
        <v>18</v>
      </c>
      <c r="C12" s="242" t="s">
        <v>35</v>
      </c>
      <c r="D12" s="242" t="s">
        <v>36</v>
      </c>
      <c r="E12" s="242" t="s">
        <v>37</v>
      </c>
      <c r="F12" s="242" t="s">
        <v>38</v>
      </c>
      <c r="G12" s="242" t="s">
        <v>16</v>
      </c>
      <c r="H12" s="242" t="s">
        <v>16</v>
      </c>
      <c r="I12" s="242" t="s">
        <v>39</v>
      </c>
      <c r="J12" s="242" t="s">
        <v>40</v>
      </c>
      <c r="K12" s="242" t="s">
        <v>41</v>
      </c>
      <c r="L12" s="242" t="s">
        <v>42</v>
      </c>
      <c r="M12" s="242" t="s">
        <v>42</v>
      </c>
      <c r="N12" s="242" t="s">
        <v>43</v>
      </c>
      <c r="O12" s="242" t="s">
        <v>43</v>
      </c>
      <c r="P12" s="242" t="s">
        <v>20</v>
      </c>
      <c r="Q12" s="242" t="s">
        <v>20</v>
      </c>
      <c r="R12" s="242" t="s">
        <v>44</v>
      </c>
      <c r="S12" s="242"/>
      <c r="T12" s="242" t="s">
        <v>44</v>
      </c>
      <c r="U12" s="242" t="s">
        <v>27</v>
      </c>
      <c r="V12" s="242" t="s">
        <v>45</v>
      </c>
      <c r="W12" s="242" t="s">
        <v>45</v>
      </c>
      <c r="X12" s="242" t="s">
        <v>46</v>
      </c>
      <c r="Y12" s="242" t="s">
        <v>47</v>
      </c>
      <c r="Z12" s="350"/>
      <c r="AA12" s="41"/>
    </row>
    <row r="13" spans="1:27" ht="13.5" x14ac:dyDescent="0.25">
      <c r="A13" s="260" t="s">
        <v>49</v>
      </c>
      <c r="B13" s="242" t="s">
        <v>50</v>
      </c>
      <c r="C13" s="242" t="s">
        <v>51</v>
      </c>
      <c r="D13" s="242" t="s">
        <v>52</v>
      </c>
      <c r="E13" s="242" t="s">
        <v>53</v>
      </c>
      <c r="F13" s="242" t="s">
        <v>54</v>
      </c>
      <c r="G13" s="242" t="s">
        <v>16</v>
      </c>
      <c r="H13" s="242" t="s">
        <v>16</v>
      </c>
      <c r="I13" s="242" t="s">
        <v>512</v>
      </c>
      <c r="J13" s="242" t="s">
        <v>41</v>
      </c>
      <c r="K13" s="242" t="s">
        <v>56</v>
      </c>
      <c r="L13" s="242" t="s">
        <v>57</v>
      </c>
      <c r="M13" s="242" t="s">
        <v>57</v>
      </c>
      <c r="N13" s="242" t="s">
        <v>58</v>
      </c>
      <c r="O13" s="242" t="s">
        <v>58</v>
      </c>
      <c r="P13" s="242" t="s">
        <v>59</v>
      </c>
      <c r="Q13" s="242" t="s">
        <v>60</v>
      </c>
      <c r="R13" s="242" t="s">
        <v>61</v>
      </c>
      <c r="S13" s="242"/>
      <c r="T13" s="242" t="s">
        <v>61</v>
      </c>
      <c r="U13" s="211"/>
      <c r="V13" s="242" t="s">
        <v>62</v>
      </c>
      <c r="W13" s="242" t="s">
        <v>63</v>
      </c>
      <c r="X13" s="242" t="s">
        <v>64</v>
      </c>
      <c r="Y13" s="242" t="s">
        <v>25</v>
      </c>
      <c r="Z13" s="350"/>
      <c r="AA13" s="41"/>
    </row>
    <row r="14" spans="1:27" ht="13.5" x14ac:dyDescent="0.25">
      <c r="A14" s="260" t="s">
        <v>66</v>
      </c>
      <c r="B14" s="242" t="s">
        <v>67</v>
      </c>
      <c r="C14" s="242" t="s">
        <v>67</v>
      </c>
      <c r="D14" s="242"/>
      <c r="E14" s="242"/>
      <c r="F14" s="242" t="s">
        <v>67</v>
      </c>
      <c r="G14" s="242"/>
      <c r="H14" s="242"/>
      <c r="I14" s="242"/>
      <c r="J14" s="242" t="s">
        <v>68</v>
      </c>
      <c r="K14" s="242" t="s">
        <v>136</v>
      </c>
      <c r="L14" s="242" t="s">
        <v>70</v>
      </c>
      <c r="M14" s="242" t="s">
        <v>70</v>
      </c>
      <c r="N14" s="242" t="s">
        <v>71</v>
      </c>
      <c r="O14" s="242" t="s">
        <v>71</v>
      </c>
      <c r="P14" s="242"/>
      <c r="Q14" s="242"/>
      <c r="R14" s="242"/>
      <c r="S14" s="242"/>
      <c r="T14" s="211"/>
      <c r="U14" s="242"/>
      <c r="V14" s="242" t="s">
        <v>72</v>
      </c>
      <c r="W14" s="242" t="s">
        <v>72</v>
      </c>
      <c r="X14" s="242" t="s">
        <v>73</v>
      </c>
      <c r="Y14" s="242" t="s">
        <v>74</v>
      </c>
      <c r="Z14" s="350"/>
      <c r="AA14" s="41"/>
    </row>
    <row r="15" spans="1:27" ht="13.5" x14ac:dyDescent="0.25">
      <c r="A15" s="352"/>
      <c r="B15" s="321"/>
      <c r="C15" s="321"/>
      <c r="D15" s="321"/>
      <c r="E15" s="321"/>
      <c r="F15" s="321"/>
      <c r="G15" s="321"/>
      <c r="H15" s="321"/>
      <c r="I15" s="321"/>
      <c r="J15" s="321"/>
      <c r="K15" s="321" t="s">
        <v>68</v>
      </c>
      <c r="L15" s="321" t="s">
        <v>72</v>
      </c>
      <c r="M15" s="321" t="s">
        <v>72</v>
      </c>
      <c r="N15" s="321"/>
      <c r="O15" s="322"/>
      <c r="P15" s="321"/>
      <c r="Q15" s="321"/>
      <c r="R15" s="321"/>
      <c r="S15" s="321"/>
      <c r="T15" s="322"/>
      <c r="U15" s="321"/>
      <c r="V15" s="321"/>
      <c r="W15" s="321"/>
      <c r="X15" s="321" t="s">
        <v>67</v>
      </c>
      <c r="Y15" s="351"/>
      <c r="Z15" s="352"/>
      <c r="AA15" s="41"/>
    </row>
    <row r="16" spans="1:27" ht="14.25" x14ac:dyDescent="0.3">
      <c r="A16" s="133">
        <v>1</v>
      </c>
      <c r="B16" s="192">
        <v>91</v>
      </c>
      <c r="C16" s="192">
        <v>69</v>
      </c>
      <c r="D16" s="210">
        <v>80</v>
      </c>
      <c r="E16" s="192">
        <v>24</v>
      </c>
      <c r="F16" s="192">
        <v>77</v>
      </c>
      <c r="G16" s="210">
        <v>0</v>
      </c>
      <c r="H16" s="210">
        <v>15</v>
      </c>
      <c r="I16" s="210">
        <v>0</v>
      </c>
      <c r="J16" s="192">
        <v>0</v>
      </c>
      <c r="K16" s="192">
        <v>0</v>
      </c>
      <c r="L16" s="192">
        <v>90</v>
      </c>
      <c r="M16" s="192">
        <v>42</v>
      </c>
      <c r="N16" s="192">
        <v>3012</v>
      </c>
      <c r="O16" s="192">
        <v>3000</v>
      </c>
      <c r="P16" s="192"/>
      <c r="Q16" s="192"/>
      <c r="R16" s="192">
        <v>18</v>
      </c>
      <c r="S16" s="192" t="s">
        <v>138</v>
      </c>
      <c r="T16" s="192">
        <v>9.6</v>
      </c>
      <c r="U16" s="192" t="s">
        <v>75</v>
      </c>
      <c r="V16" s="192">
        <v>0</v>
      </c>
      <c r="W16" s="192">
        <v>0</v>
      </c>
      <c r="X16" s="312">
        <v>72</v>
      </c>
      <c r="Y16" s="192">
        <v>538</v>
      </c>
      <c r="Z16" s="303" t="s">
        <v>513</v>
      </c>
    </row>
    <row r="17" spans="1:26" ht="14.25" x14ac:dyDescent="0.3">
      <c r="A17" s="133">
        <v>2</v>
      </c>
      <c r="B17" s="313">
        <v>89</v>
      </c>
      <c r="C17" s="192">
        <v>69</v>
      </c>
      <c r="D17" s="210">
        <v>79</v>
      </c>
      <c r="E17" s="192">
        <v>25</v>
      </c>
      <c r="F17" s="192">
        <v>75</v>
      </c>
      <c r="G17" s="210">
        <v>0</v>
      </c>
      <c r="H17" s="210">
        <v>14</v>
      </c>
      <c r="I17" s="210">
        <v>0</v>
      </c>
      <c r="J17" s="192">
        <v>0</v>
      </c>
      <c r="K17" s="192">
        <v>0</v>
      </c>
      <c r="L17" s="192">
        <v>67</v>
      </c>
      <c r="M17" s="192">
        <v>37</v>
      </c>
      <c r="N17" s="192">
        <v>3012</v>
      </c>
      <c r="O17" s="192">
        <v>2991</v>
      </c>
      <c r="P17" s="192"/>
      <c r="Q17" s="192"/>
      <c r="R17" s="192">
        <v>17</v>
      </c>
      <c r="S17" s="192" t="s">
        <v>138</v>
      </c>
      <c r="T17" s="192">
        <v>9.1999999999999993</v>
      </c>
      <c r="U17" s="192" t="s">
        <v>75</v>
      </c>
      <c r="V17" s="192">
        <v>7</v>
      </c>
      <c r="W17" s="192">
        <v>0</v>
      </c>
      <c r="X17" s="312">
        <v>71.599999999999994</v>
      </c>
      <c r="Y17" s="192">
        <v>543</v>
      </c>
      <c r="Z17" s="304"/>
    </row>
    <row r="18" spans="1:26" ht="14.25" x14ac:dyDescent="0.3">
      <c r="A18" s="133">
        <v>3</v>
      </c>
      <c r="B18" s="192">
        <v>86</v>
      </c>
      <c r="C18" s="192">
        <v>67</v>
      </c>
      <c r="D18" s="210">
        <v>77</v>
      </c>
      <c r="E18" s="192">
        <v>23</v>
      </c>
      <c r="F18" s="192">
        <v>70</v>
      </c>
      <c r="G18" s="210">
        <v>0</v>
      </c>
      <c r="H18" s="210">
        <v>12</v>
      </c>
      <c r="I18" s="227">
        <v>0.06</v>
      </c>
      <c r="J18" s="192">
        <v>0</v>
      </c>
      <c r="K18" s="192">
        <v>0</v>
      </c>
      <c r="L18" s="192">
        <v>90</v>
      </c>
      <c r="M18" s="192">
        <v>41</v>
      </c>
      <c r="N18" s="192">
        <v>2997</v>
      </c>
      <c r="O18" s="192">
        <v>2965</v>
      </c>
      <c r="P18" s="192"/>
      <c r="Q18" s="192"/>
      <c r="R18" s="192">
        <v>30</v>
      </c>
      <c r="S18" s="192" t="s">
        <v>138</v>
      </c>
      <c r="T18" s="312">
        <v>12.5</v>
      </c>
      <c r="U18" s="192" t="s">
        <v>75</v>
      </c>
      <c r="V18" s="192">
        <v>1</v>
      </c>
      <c r="W18" s="192">
        <v>10</v>
      </c>
      <c r="X18" s="312">
        <v>72</v>
      </c>
      <c r="Y18" s="192">
        <v>610</v>
      </c>
      <c r="Z18" s="304"/>
    </row>
    <row r="19" spans="1:26" ht="14.25" x14ac:dyDescent="0.3">
      <c r="A19" s="133">
        <v>4</v>
      </c>
      <c r="B19" s="192">
        <v>70</v>
      </c>
      <c r="C19" s="192">
        <v>55</v>
      </c>
      <c r="D19" s="210">
        <v>63</v>
      </c>
      <c r="E19" s="192">
        <v>10</v>
      </c>
      <c r="F19" s="192">
        <v>55</v>
      </c>
      <c r="G19" s="210">
        <v>2</v>
      </c>
      <c r="H19" s="210">
        <v>0</v>
      </c>
      <c r="I19" s="227">
        <v>0.09</v>
      </c>
      <c r="J19" s="192">
        <v>0</v>
      </c>
      <c r="K19" s="192">
        <v>0</v>
      </c>
      <c r="L19" s="192">
        <v>90</v>
      </c>
      <c r="M19" s="192">
        <v>56</v>
      </c>
      <c r="N19" s="192">
        <v>2993</v>
      </c>
      <c r="O19" s="192">
        <v>2967</v>
      </c>
      <c r="P19" s="192"/>
      <c r="Q19" s="192"/>
      <c r="R19" s="192">
        <v>41</v>
      </c>
      <c r="S19" s="192" t="s">
        <v>138</v>
      </c>
      <c r="T19" s="312">
        <v>17.899999999999999</v>
      </c>
      <c r="U19" s="314" t="s">
        <v>75</v>
      </c>
      <c r="V19" s="192">
        <v>10</v>
      </c>
      <c r="W19" s="192">
        <v>3</v>
      </c>
      <c r="X19" s="312">
        <v>68.3</v>
      </c>
      <c r="Y19" s="313">
        <v>448</v>
      </c>
      <c r="Z19" s="304"/>
    </row>
    <row r="20" spans="1:26" ht="14.25" x14ac:dyDescent="0.3">
      <c r="A20" s="133">
        <v>5</v>
      </c>
      <c r="B20" s="313">
        <v>63</v>
      </c>
      <c r="C20" s="192">
        <v>52</v>
      </c>
      <c r="D20" s="210">
        <v>58</v>
      </c>
      <c r="E20" s="192">
        <v>5</v>
      </c>
      <c r="F20" s="192">
        <v>53</v>
      </c>
      <c r="G20" s="210">
        <v>7</v>
      </c>
      <c r="H20" s="210">
        <v>0</v>
      </c>
      <c r="I20" s="227">
        <v>0.02</v>
      </c>
      <c r="J20" s="192">
        <v>0</v>
      </c>
      <c r="K20" s="192">
        <v>0</v>
      </c>
      <c r="L20" s="192">
        <v>86</v>
      </c>
      <c r="M20" s="192">
        <v>46</v>
      </c>
      <c r="N20" s="192">
        <v>2993</v>
      </c>
      <c r="O20" s="192">
        <v>2982</v>
      </c>
      <c r="P20" s="192"/>
      <c r="Q20" s="192"/>
      <c r="R20" s="192">
        <v>27</v>
      </c>
      <c r="S20" s="192" t="s">
        <v>142</v>
      </c>
      <c r="T20" s="312">
        <v>12.1</v>
      </c>
      <c r="U20" s="192" t="s">
        <v>143</v>
      </c>
      <c r="V20" s="192">
        <v>1</v>
      </c>
      <c r="W20" s="192">
        <v>10</v>
      </c>
      <c r="X20" s="315">
        <v>66.900000000000006</v>
      </c>
      <c r="Y20" s="192">
        <v>754</v>
      </c>
      <c r="Z20" s="304"/>
    </row>
    <row r="21" spans="1:26" ht="14.25" x14ac:dyDescent="0.3">
      <c r="A21" s="133">
        <v>6</v>
      </c>
      <c r="B21" s="192">
        <v>56</v>
      </c>
      <c r="C21" s="192">
        <v>44</v>
      </c>
      <c r="D21" s="210">
        <v>50</v>
      </c>
      <c r="E21" s="192">
        <v>-2</v>
      </c>
      <c r="F21" s="192">
        <v>47</v>
      </c>
      <c r="G21" s="210">
        <v>15</v>
      </c>
      <c r="H21" s="210">
        <v>0</v>
      </c>
      <c r="I21" s="192">
        <v>0.09</v>
      </c>
      <c r="J21" s="192">
        <v>0</v>
      </c>
      <c r="K21" s="192">
        <v>0</v>
      </c>
      <c r="L21" s="192">
        <v>96</v>
      </c>
      <c r="M21" s="192">
        <v>56</v>
      </c>
      <c r="N21" s="192">
        <v>3017</v>
      </c>
      <c r="O21" s="192">
        <v>2985</v>
      </c>
      <c r="P21" s="192"/>
      <c r="Q21" s="192"/>
      <c r="R21" s="192">
        <v>26</v>
      </c>
      <c r="S21" s="192" t="s">
        <v>78</v>
      </c>
      <c r="T21" s="192">
        <v>11.3</v>
      </c>
      <c r="U21" s="192" t="s">
        <v>78</v>
      </c>
      <c r="V21" s="192">
        <v>10</v>
      </c>
      <c r="W21" s="192">
        <v>8</v>
      </c>
      <c r="X21" s="312">
        <v>61.5</v>
      </c>
      <c r="Y21" s="192">
        <v>705</v>
      </c>
      <c r="Z21" s="304"/>
    </row>
    <row r="22" spans="1:26" ht="14.25" x14ac:dyDescent="0.3">
      <c r="A22" s="133">
        <v>7</v>
      </c>
      <c r="B22" s="192">
        <v>53</v>
      </c>
      <c r="C22" s="192">
        <v>44</v>
      </c>
      <c r="D22" s="210">
        <v>49</v>
      </c>
      <c r="E22" s="192">
        <v>-3</v>
      </c>
      <c r="F22" s="192">
        <v>47</v>
      </c>
      <c r="G22" s="210">
        <v>16</v>
      </c>
      <c r="H22" s="210">
        <v>0</v>
      </c>
      <c r="I22" s="192">
        <v>0</v>
      </c>
      <c r="J22" s="192">
        <v>0</v>
      </c>
      <c r="K22" s="192">
        <v>0</v>
      </c>
      <c r="L22" s="192">
        <v>90</v>
      </c>
      <c r="M22" s="192">
        <v>56</v>
      </c>
      <c r="N22" s="192">
        <v>3022</v>
      </c>
      <c r="O22" s="192">
        <v>3002</v>
      </c>
      <c r="P22" s="192"/>
      <c r="Q22" s="192"/>
      <c r="R22" s="192">
        <v>15</v>
      </c>
      <c r="S22" s="192" t="s">
        <v>78</v>
      </c>
      <c r="T22" s="312">
        <v>7.4</v>
      </c>
      <c r="U22" s="192" t="s">
        <v>78</v>
      </c>
      <c r="V22" s="192">
        <v>8</v>
      </c>
      <c r="W22" s="192">
        <v>10</v>
      </c>
      <c r="X22" s="312">
        <v>61.3</v>
      </c>
      <c r="Y22" s="192">
        <v>726</v>
      </c>
      <c r="Z22" s="304"/>
    </row>
    <row r="23" spans="1:26" ht="14.25" x14ac:dyDescent="0.3">
      <c r="A23" s="133">
        <v>8</v>
      </c>
      <c r="B23" s="192">
        <v>57</v>
      </c>
      <c r="C23" s="192">
        <v>46</v>
      </c>
      <c r="D23" s="210">
        <v>53</v>
      </c>
      <c r="E23" s="192">
        <v>0</v>
      </c>
      <c r="F23" s="192">
        <v>47</v>
      </c>
      <c r="G23" s="210">
        <v>12</v>
      </c>
      <c r="H23" s="210">
        <v>0</v>
      </c>
      <c r="I23" s="192">
        <v>0</v>
      </c>
      <c r="J23" s="192">
        <v>0</v>
      </c>
      <c r="K23" s="192">
        <v>0</v>
      </c>
      <c r="L23" s="192">
        <v>82</v>
      </c>
      <c r="M23" s="192">
        <v>42</v>
      </c>
      <c r="N23" s="192">
        <v>3005</v>
      </c>
      <c r="O23" s="192">
        <v>2991</v>
      </c>
      <c r="P23" s="192"/>
      <c r="Q23" s="192"/>
      <c r="R23" s="192">
        <v>13</v>
      </c>
      <c r="S23" s="192" t="s">
        <v>75</v>
      </c>
      <c r="T23" s="312">
        <v>7.5</v>
      </c>
      <c r="U23" s="192" t="s">
        <v>142</v>
      </c>
      <c r="V23" s="192">
        <v>10</v>
      </c>
      <c r="W23" s="192">
        <v>10</v>
      </c>
      <c r="X23" s="312">
        <v>61.5</v>
      </c>
      <c r="Y23" s="192">
        <v>563</v>
      </c>
      <c r="Z23" s="304"/>
    </row>
    <row r="24" spans="1:26" ht="14.25" x14ac:dyDescent="0.3">
      <c r="A24" s="133">
        <v>9</v>
      </c>
      <c r="B24" s="192">
        <v>56</v>
      </c>
      <c r="C24" s="192">
        <v>38</v>
      </c>
      <c r="D24" s="210">
        <v>47</v>
      </c>
      <c r="E24" s="192">
        <v>-3</v>
      </c>
      <c r="F24" s="192">
        <v>44</v>
      </c>
      <c r="G24" s="210">
        <v>18</v>
      </c>
      <c r="H24" s="210">
        <v>0</v>
      </c>
      <c r="I24" s="192">
        <v>0</v>
      </c>
      <c r="J24" s="210">
        <v>0</v>
      </c>
      <c r="K24" s="192">
        <v>0</v>
      </c>
      <c r="L24" s="192">
        <v>91</v>
      </c>
      <c r="M24" s="192">
        <v>40</v>
      </c>
      <c r="N24" s="192">
        <v>2995</v>
      </c>
      <c r="O24" s="192">
        <v>2981</v>
      </c>
      <c r="P24" s="192"/>
      <c r="Q24" s="192"/>
      <c r="R24" s="192">
        <v>19</v>
      </c>
      <c r="S24" s="192" t="s">
        <v>76</v>
      </c>
      <c r="T24" s="192">
        <v>9.8000000000000007</v>
      </c>
      <c r="U24" s="192" t="s">
        <v>78</v>
      </c>
      <c r="V24" s="192">
        <v>0</v>
      </c>
      <c r="W24" s="192">
        <v>0</v>
      </c>
      <c r="X24" s="312"/>
      <c r="Y24" s="192">
        <v>563</v>
      </c>
      <c r="Z24" s="304"/>
    </row>
    <row r="25" spans="1:26" ht="14.25" x14ac:dyDescent="0.3">
      <c r="A25" s="133">
        <v>10</v>
      </c>
      <c r="B25" s="192">
        <v>58</v>
      </c>
      <c r="C25" s="192">
        <v>39</v>
      </c>
      <c r="D25" s="210">
        <v>49</v>
      </c>
      <c r="E25" s="192">
        <v>-2</v>
      </c>
      <c r="F25" s="192">
        <v>44</v>
      </c>
      <c r="G25" s="210">
        <v>16</v>
      </c>
      <c r="H25" s="210">
        <v>0</v>
      </c>
      <c r="I25" s="210">
        <v>0</v>
      </c>
      <c r="J25" s="192">
        <v>0</v>
      </c>
      <c r="K25" s="192">
        <v>0</v>
      </c>
      <c r="L25" s="192">
        <v>82</v>
      </c>
      <c r="M25" s="192">
        <v>39</v>
      </c>
      <c r="N25" s="192">
        <v>2986</v>
      </c>
      <c r="O25" s="192">
        <v>2973</v>
      </c>
      <c r="P25" s="192"/>
      <c r="Q25" s="192"/>
      <c r="R25" s="192">
        <v>14</v>
      </c>
      <c r="S25" s="192" t="s">
        <v>143</v>
      </c>
      <c r="T25" s="312">
        <v>8</v>
      </c>
      <c r="U25" s="192" t="s">
        <v>78</v>
      </c>
      <c r="V25" s="192">
        <v>1</v>
      </c>
      <c r="W25" s="192">
        <v>0</v>
      </c>
      <c r="X25" s="312">
        <v>57</v>
      </c>
      <c r="Y25" s="192">
        <v>545</v>
      </c>
      <c r="Z25" s="304"/>
    </row>
    <row r="26" spans="1:26" ht="14.25" x14ac:dyDescent="0.3">
      <c r="A26" s="133">
        <v>11</v>
      </c>
      <c r="B26" s="192">
        <v>60</v>
      </c>
      <c r="C26" s="192">
        <v>41</v>
      </c>
      <c r="D26" s="210">
        <v>51</v>
      </c>
      <c r="E26" s="192">
        <v>-1</v>
      </c>
      <c r="F26" s="192">
        <v>49</v>
      </c>
      <c r="G26" s="210">
        <v>14</v>
      </c>
      <c r="H26" s="210">
        <v>0</v>
      </c>
      <c r="I26" s="192">
        <v>0</v>
      </c>
      <c r="J26" s="192">
        <v>0</v>
      </c>
      <c r="K26" s="192">
        <v>0</v>
      </c>
      <c r="L26" s="192">
        <v>91</v>
      </c>
      <c r="M26" s="192">
        <v>57</v>
      </c>
      <c r="N26" s="192">
        <v>2983</v>
      </c>
      <c r="O26" s="192">
        <v>2972</v>
      </c>
      <c r="P26" s="192"/>
      <c r="Q26" s="192"/>
      <c r="R26" s="192">
        <v>12</v>
      </c>
      <c r="S26" s="192" t="s">
        <v>148</v>
      </c>
      <c r="T26" s="312">
        <v>7.6</v>
      </c>
      <c r="U26" s="192" t="s">
        <v>139</v>
      </c>
      <c r="V26" s="192">
        <v>0</v>
      </c>
      <c r="W26" s="192">
        <v>0</v>
      </c>
      <c r="X26" s="312">
        <v>57.4</v>
      </c>
      <c r="Y26" s="192">
        <v>547</v>
      </c>
      <c r="Z26" s="304"/>
    </row>
    <row r="27" spans="1:26" ht="14.25" x14ac:dyDescent="0.3">
      <c r="A27" s="133">
        <v>12</v>
      </c>
      <c r="B27" s="192">
        <v>56</v>
      </c>
      <c r="C27" s="192">
        <v>43</v>
      </c>
      <c r="D27" s="210">
        <v>50</v>
      </c>
      <c r="E27" s="192">
        <v>0</v>
      </c>
      <c r="F27" s="192">
        <v>47</v>
      </c>
      <c r="G27" s="210">
        <v>15</v>
      </c>
      <c r="H27" s="210">
        <v>0</v>
      </c>
      <c r="I27" s="192">
        <v>0.32</v>
      </c>
      <c r="J27" s="192">
        <v>0</v>
      </c>
      <c r="K27" s="192">
        <v>0</v>
      </c>
      <c r="L27" s="192">
        <v>97</v>
      </c>
      <c r="M27" s="192">
        <v>59</v>
      </c>
      <c r="N27" s="192">
        <v>2995</v>
      </c>
      <c r="O27" s="192">
        <v>2979</v>
      </c>
      <c r="P27" s="192"/>
      <c r="Q27" s="192"/>
      <c r="R27" s="192">
        <v>23</v>
      </c>
      <c r="S27" s="192" t="s">
        <v>147</v>
      </c>
      <c r="T27" s="312">
        <v>10.9</v>
      </c>
      <c r="U27" s="192" t="s">
        <v>265</v>
      </c>
      <c r="V27" s="192">
        <v>7</v>
      </c>
      <c r="W27" s="192">
        <v>10</v>
      </c>
      <c r="X27" s="312">
        <v>57.4</v>
      </c>
      <c r="Y27" s="192">
        <v>338</v>
      </c>
      <c r="Z27" s="304"/>
    </row>
    <row r="28" spans="1:26" ht="14.25" x14ac:dyDescent="0.3">
      <c r="A28" s="133">
        <v>13</v>
      </c>
      <c r="B28" s="192">
        <v>48</v>
      </c>
      <c r="C28" s="192">
        <v>45</v>
      </c>
      <c r="D28" s="210">
        <v>47</v>
      </c>
      <c r="E28" s="192">
        <v>-3</v>
      </c>
      <c r="F28" s="192">
        <v>46</v>
      </c>
      <c r="G28" s="210">
        <v>18</v>
      </c>
      <c r="H28" s="210">
        <v>0</v>
      </c>
      <c r="I28" s="192">
        <v>1.89</v>
      </c>
      <c r="J28" s="192">
        <v>0</v>
      </c>
      <c r="K28" s="192">
        <v>0</v>
      </c>
      <c r="L28" s="192">
        <v>100</v>
      </c>
      <c r="M28" s="192">
        <v>97</v>
      </c>
      <c r="N28" s="192">
        <v>3000</v>
      </c>
      <c r="O28" s="192">
        <v>2977</v>
      </c>
      <c r="P28" s="192"/>
      <c r="Q28" s="192"/>
      <c r="R28" s="192">
        <v>28</v>
      </c>
      <c r="S28" s="192" t="s">
        <v>265</v>
      </c>
      <c r="T28" s="312">
        <v>15.5</v>
      </c>
      <c r="U28" s="192" t="s">
        <v>265</v>
      </c>
      <c r="V28" s="192">
        <v>10</v>
      </c>
      <c r="W28" s="192">
        <v>10</v>
      </c>
      <c r="X28" s="312">
        <v>53.4</v>
      </c>
      <c r="Y28" s="192">
        <v>77</v>
      </c>
      <c r="Z28" s="304" t="s">
        <v>514</v>
      </c>
    </row>
    <row r="29" spans="1:26" ht="14.25" x14ac:dyDescent="0.3">
      <c r="A29" s="133">
        <v>14</v>
      </c>
      <c r="B29" s="192">
        <v>54</v>
      </c>
      <c r="C29" s="192">
        <v>45</v>
      </c>
      <c r="D29" s="210">
        <v>50</v>
      </c>
      <c r="E29" s="192">
        <v>0</v>
      </c>
      <c r="F29" s="192">
        <v>47</v>
      </c>
      <c r="G29" s="210">
        <v>15</v>
      </c>
      <c r="H29" s="210">
        <v>0</v>
      </c>
      <c r="I29" s="192" t="s">
        <v>49</v>
      </c>
      <c r="J29" s="192">
        <v>0</v>
      </c>
      <c r="K29" s="192">
        <v>0</v>
      </c>
      <c r="L29" s="192">
        <v>100</v>
      </c>
      <c r="M29" s="192">
        <v>79</v>
      </c>
      <c r="N29" s="192">
        <v>3027</v>
      </c>
      <c r="O29" s="192">
        <v>2999</v>
      </c>
      <c r="P29" s="192"/>
      <c r="Q29" s="192"/>
      <c r="R29" s="192">
        <v>18</v>
      </c>
      <c r="S29" s="192" t="s">
        <v>148</v>
      </c>
      <c r="T29" s="312">
        <v>10.3</v>
      </c>
      <c r="U29" s="192" t="s">
        <v>148</v>
      </c>
      <c r="V29" s="192">
        <v>9</v>
      </c>
      <c r="W29" s="192">
        <v>10</v>
      </c>
      <c r="X29" s="312">
        <v>55.4</v>
      </c>
      <c r="Y29" s="192">
        <v>520</v>
      </c>
      <c r="Z29" s="304"/>
    </row>
    <row r="30" spans="1:26" ht="14.25" x14ac:dyDescent="0.3">
      <c r="A30" s="133">
        <v>15</v>
      </c>
      <c r="B30" s="192">
        <v>58</v>
      </c>
      <c r="C30" s="192">
        <v>41</v>
      </c>
      <c r="D30" s="210">
        <v>50</v>
      </c>
      <c r="E30" s="192">
        <v>2</v>
      </c>
      <c r="F30" s="192">
        <v>49</v>
      </c>
      <c r="G30" s="210">
        <v>15</v>
      </c>
      <c r="H30" s="210">
        <v>0</v>
      </c>
      <c r="I30" s="210">
        <v>0</v>
      </c>
      <c r="J30" s="192">
        <v>0</v>
      </c>
      <c r="K30" s="192">
        <v>0</v>
      </c>
      <c r="L30" s="192">
        <v>94</v>
      </c>
      <c r="M30" s="192">
        <v>65</v>
      </c>
      <c r="N30" s="192">
        <v>3029</v>
      </c>
      <c r="O30" s="192">
        <v>3012</v>
      </c>
      <c r="P30" s="192"/>
      <c r="Q30" s="192"/>
      <c r="R30" s="192">
        <v>15</v>
      </c>
      <c r="S30" s="192" t="s">
        <v>142</v>
      </c>
      <c r="T30" s="312">
        <v>7.9</v>
      </c>
      <c r="U30" s="192" t="s">
        <v>78</v>
      </c>
      <c r="V30" s="192">
        <v>4</v>
      </c>
      <c r="W30" s="192">
        <v>0</v>
      </c>
      <c r="X30" s="312">
        <v>55.6</v>
      </c>
      <c r="Y30" s="192">
        <v>566</v>
      </c>
      <c r="Z30" s="304"/>
    </row>
    <row r="31" spans="1:26" ht="14.25" x14ac:dyDescent="0.3">
      <c r="A31" s="133">
        <v>16</v>
      </c>
      <c r="B31" s="192">
        <v>59</v>
      </c>
      <c r="C31" s="192">
        <v>38</v>
      </c>
      <c r="D31" s="210">
        <v>49</v>
      </c>
      <c r="E31" s="192">
        <v>1</v>
      </c>
      <c r="F31" s="192">
        <v>47</v>
      </c>
      <c r="G31" s="210">
        <v>16</v>
      </c>
      <c r="H31" s="210">
        <v>0</v>
      </c>
      <c r="I31" s="192">
        <v>0</v>
      </c>
      <c r="J31" s="192">
        <v>0</v>
      </c>
      <c r="K31" s="192">
        <v>0</v>
      </c>
      <c r="L31" s="192">
        <v>96</v>
      </c>
      <c r="M31" s="192">
        <v>61</v>
      </c>
      <c r="N31" s="192">
        <v>3022</v>
      </c>
      <c r="O31" s="192">
        <v>3000</v>
      </c>
      <c r="P31" s="192"/>
      <c r="Q31" s="192"/>
      <c r="R31" s="192">
        <v>9</v>
      </c>
      <c r="S31" s="192" t="s">
        <v>78</v>
      </c>
      <c r="T31" s="312">
        <v>6.1</v>
      </c>
      <c r="U31" s="192" t="s">
        <v>143</v>
      </c>
      <c r="V31" s="192">
        <v>0</v>
      </c>
      <c r="W31" s="192">
        <v>1</v>
      </c>
      <c r="X31" s="312">
        <v>55.2</v>
      </c>
      <c r="Y31" s="192">
        <v>557</v>
      </c>
      <c r="Z31" s="304"/>
    </row>
    <row r="32" spans="1:26" ht="14.25" x14ac:dyDescent="0.3">
      <c r="A32" s="133">
        <v>17</v>
      </c>
      <c r="B32" s="192">
        <v>64</v>
      </c>
      <c r="C32" s="192">
        <v>40</v>
      </c>
      <c r="D32" s="210">
        <v>52</v>
      </c>
      <c r="E32" s="192">
        <v>3</v>
      </c>
      <c r="F32" s="192">
        <v>55</v>
      </c>
      <c r="G32" s="210">
        <v>13</v>
      </c>
      <c r="H32" s="210">
        <v>0</v>
      </c>
      <c r="I32" s="192">
        <v>0</v>
      </c>
      <c r="J32" s="192">
        <v>0</v>
      </c>
      <c r="K32" s="192">
        <v>0</v>
      </c>
      <c r="L32" s="192">
        <v>97</v>
      </c>
      <c r="M32" s="192">
        <v>47</v>
      </c>
      <c r="N32" s="192">
        <v>3002</v>
      </c>
      <c r="O32" s="192">
        <v>2978</v>
      </c>
      <c r="P32" s="192"/>
      <c r="Q32" s="192"/>
      <c r="R32" s="192">
        <v>9</v>
      </c>
      <c r="S32" s="192" t="s">
        <v>51</v>
      </c>
      <c r="T32" s="312">
        <v>5.9</v>
      </c>
      <c r="U32" s="192" t="s">
        <v>75</v>
      </c>
      <c r="V32" s="192">
        <v>0</v>
      </c>
      <c r="W32" s="192">
        <v>2</v>
      </c>
      <c r="X32" s="312">
        <v>56.1</v>
      </c>
      <c r="Y32" s="192">
        <v>519</v>
      </c>
      <c r="Z32" s="304"/>
    </row>
    <row r="33" spans="1:29" ht="14.25" x14ac:dyDescent="0.3">
      <c r="A33" s="133">
        <v>18</v>
      </c>
      <c r="B33" s="192">
        <v>59</v>
      </c>
      <c r="C33" s="192">
        <v>51</v>
      </c>
      <c r="D33" s="210">
        <v>55</v>
      </c>
      <c r="E33" s="192">
        <v>8</v>
      </c>
      <c r="F33" s="192">
        <v>54</v>
      </c>
      <c r="G33" s="210">
        <v>10</v>
      </c>
      <c r="H33" s="210">
        <v>0</v>
      </c>
      <c r="I33" s="227">
        <v>0.03</v>
      </c>
      <c r="J33" s="192">
        <v>0</v>
      </c>
      <c r="K33" s="192">
        <v>0</v>
      </c>
      <c r="L33" s="192">
        <v>92</v>
      </c>
      <c r="M33" s="192">
        <v>64</v>
      </c>
      <c r="N33" s="192">
        <v>2978</v>
      </c>
      <c r="O33" s="192">
        <v>2957</v>
      </c>
      <c r="P33" s="192"/>
      <c r="Q33" s="192"/>
      <c r="R33" s="192">
        <v>18</v>
      </c>
      <c r="S33" s="192" t="s">
        <v>139</v>
      </c>
      <c r="T33" s="312">
        <v>10.1</v>
      </c>
      <c r="U33" s="192" t="s">
        <v>139</v>
      </c>
      <c r="V33" s="192">
        <v>6</v>
      </c>
      <c r="W33" s="192">
        <v>8</v>
      </c>
      <c r="X33" s="312">
        <v>56.5</v>
      </c>
      <c r="Y33" s="192">
        <v>601</v>
      </c>
      <c r="Z33" s="304"/>
      <c r="AA33" s="41"/>
      <c r="AB33" s="41"/>
      <c r="AC33" s="41"/>
    </row>
    <row r="34" spans="1:29" ht="14.25" x14ac:dyDescent="0.3">
      <c r="A34" s="133">
        <v>19</v>
      </c>
      <c r="B34" s="192">
        <v>61</v>
      </c>
      <c r="C34" s="192">
        <v>46</v>
      </c>
      <c r="D34" s="210">
        <v>54</v>
      </c>
      <c r="E34" s="192">
        <v>7</v>
      </c>
      <c r="F34" s="192">
        <v>46</v>
      </c>
      <c r="G34" s="210">
        <v>11</v>
      </c>
      <c r="H34" s="210">
        <v>0</v>
      </c>
      <c r="I34" s="192">
        <v>0.03</v>
      </c>
      <c r="J34" s="192">
        <v>0</v>
      </c>
      <c r="K34" s="192">
        <v>0</v>
      </c>
      <c r="L34" s="192">
        <v>98</v>
      </c>
      <c r="M34" s="192">
        <v>67</v>
      </c>
      <c r="N34" s="192">
        <v>2976</v>
      </c>
      <c r="O34" s="192">
        <v>2967</v>
      </c>
      <c r="P34" s="192"/>
      <c r="Q34" s="192"/>
      <c r="R34" s="192">
        <v>12</v>
      </c>
      <c r="S34" s="192" t="s">
        <v>77</v>
      </c>
      <c r="T34" s="312">
        <v>7.3</v>
      </c>
      <c r="U34" s="192" t="s">
        <v>78</v>
      </c>
      <c r="V34" s="192">
        <v>10</v>
      </c>
      <c r="W34" s="192">
        <v>9</v>
      </c>
      <c r="X34" s="312">
        <v>57.6</v>
      </c>
      <c r="Y34" s="192">
        <v>327</v>
      </c>
      <c r="Z34" s="304"/>
      <c r="AA34" s="23"/>
      <c r="AB34" s="23"/>
    </row>
    <row r="35" spans="1:29" ht="14.25" x14ac:dyDescent="0.3">
      <c r="A35" s="133">
        <v>20</v>
      </c>
      <c r="B35" s="192">
        <v>69</v>
      </c>
      <c r="C35" s="313">
        <v>42</v>
      </c>
      <c r="D35" s="210">
        <v>56</v>
      </c>
      <c r="E35" s="192">
        <v>9</v>
      </c>
      <c r="F35" s="192">
        <v>59</v>
      </c>
      <c r="G35" s="210">
        <v>9</v>
      </c>
      <c r="H35" s="210">
        <v>0</v>
      </c>
      <c r="I35" s="192">
        <v>0</v>
      </c>
      <c r="J35" s="192">
        <v>0</v>
      </c>
      <c r="K35" s="192">
        <v>0</v>
      </c>
      <c r="L35" s="192">
        <v>99</v>
      </c>
      <c r="M35" s="192">
        <v>51</v>
      </c>
      <c r="N35" s="192">
        <v>2978</v>
      </c>
      <c r="O35" s="192">
        <v>2958</v>
      </c>
      <c r="P35" s="192"/>
      <c r="Q35" s="192"/>
      <c r="R35" s="192">
        <v>11</v>
      </c>
      <c r="S35" s="192" t="s">
        <v>138</v>
      </c>
      <c r="T35" s="192">
        <v>5.4</v>
      </c>
      <c r="U35" s="192" t="s">
        <v>75</v>
      </c>
      <c r="V35" s="192">
        <v>1</v>
      </c>
      <c r="W35" s="192">
        <v>2</v>
      </c>
      <c r="X35" s="312"/>
      <c r="Y35" s="192">
        <v>489</v>
      </c>
      <c r="Z35" s="304"/>
    </row>
    <row r="36" spans="1:29" ht="14.25" x14ac:dyDescent="0.3">
      <c r="A36" s="133">
        <v>21</v>
      </c>
      <c r="B36" s="192">
        <v>60</v>
      </c>
      <c r="C36" s="192">
        <v>48</v>
      </c>
      <c r="D36" s="210">
        <v>54</v>
      </c>
      <c r="E36" s="192">
        <v>8</v>
      </c>
      <c r="F36" s="192">
        <v>48</v>
      </c>
      <c r="G36" s="210">
        <v>11</v>
      </c>
      <c r="H36" s="210">
        <v>0</v>
      </c>
      <c r="I36" s="210">
        <v>0</v>
      </c>
      <c r="J36" s="192">
        <v>0</v>
      </c>
      <c r="K36" s="192">
        <v>0</v>
      </c>
      <c r="L36" s="192">
        <v>82</v>
      </c>
      <c r="M36" s="192">
        <v>56</v>
      </c>
      <c r="N36" s="192">
        <v>3000</v>
      </c>
      <c r="O36" s="192">
        <v>2956</v>
      </c>
      <c r="P36" s="192"/>
      <c r="Q36" s="192"/>
      <c r="R36" s="192">
        <v>22</v>
      </c>
      <c r="S36" s="192" t="s">
        <v>78</v>
      </c>
      <c r="T36" s="312">
        <v>11.1</v>
      </c>
      <c r="U36" s="192" t="s">
        <v>78</v>
      </c>
      <c r="V36" s="192">
        <v>0</v>
      </c>
      <c r="W36" s="192">
        <v>6</v>
      </c>
      <c r="X36" s="312">
        <v>57.4</v>
      </c>
      <c r="Y36" s="192">
        <v>657</v>
      </c>
      <c r="Z36" s="304"/>
    </row>
    <row r="37" spans="1:29" ht="14.25" x14ac:dyDescent="0.3">
      <c r="A37" s="133">
        <v>22</v>
      </c>
      <c r="B37" s="192">
        <v>60</v>
      </c>
      <c r="C37" s="192">
        <v>40</v>
      </c>
      <c r="D37" s="210">
        <v>50</v>
      </c>
      <c r="E37" s="192">
        <v>4</v>
      </c>
      <c r="F37" s="192">
        <v>53</v>
      </c>
      <c r="G37" s="210">
        <v>15</v>
      </c>
      <c r="H37" s="210">
        <v>0</v>
      </c>
      <c r="I37" s="192">
        <v>0</v>
      </c>
      <c r="J37" s="192">
        <v>0</v>
      </c>
      <c r="K37" s="192">
        <v>0</v>
      </c>
      <c r="L37" s="192">
        <v>95</v>
      </c>
      <c r="M37" s="192">
        <v>62</v>
      </c>
      <c r="N37" s="210">
        <v>3013</v>
      </c>
      <c r="O37" s="192">
        <v>2997</v>
      </c>
      <c r="P37" s="192"/>
      <c r="Q37" s="192"/>
      <c r="R37" s="192">
        <v>12</v>
      </c>
      <c r="S37" s="192" t="s">
        <v>75</v>
      </c>
      <c r="T37" s="192">
        <v>7.3</v>
      </c>
      <c r="U37" s="192" t="s">
        <v>138</v>
      </c>
      <c r="V37" s="192">
        <v>2</v>
      </c>
      <c r="W37" s="192">
        <v>4</v>
      </c>
      <c r="X37" s="312">
        <v>56.7</v>
      </c>
      <c r="Y37" s="192">
        <v>629</v>
      </c>
      <c r="Z37" s="304"/>
    </row>
    <row r="38" spans="1:29" ht="14.25" x14ac:dyDescent="0.3">
      <c r="A38" s="133">
        <v>23</v>
      </c>
      <c r="B38" s="192">
        <v>63</v>
      </c>
      <c r="C38" s="192">
        <v>49</v>
      </c>
      <c r="D38" s="210">
        <v>56</v>
      </c>
      <c r="E38" s="192">
        <v>10</v>
      </c>
      <c r="F38" s="192">
        <v>52</v>
      </c>
      <c r="G38" s="210">
        <v>9</v>
      </c>
      <c r="H38" s="210">
        <v>0</v>
      </c>
      <c r="I38" s="227">
        <v>0.04</v>
      </c>
      <c r="J38" s="210">
        <v>0</v>
      </c>
      <c r="K38" s="192">
        <v>0</v>
      </c>
      <c r="L38" s="192">
        <v>92</v>
      </c>
      <c r="M38" s="192">
        <v>69</v>
      </c>
      <c r="N38" s="192">
        <v>3000</v>
      </c>
      <c r="O38" s="192">
        <v>2974</v>
      </c>
      <c r="P38" s="192"/>
      <c r="Q38" s="192"/>
      <c r="R38" s="192">
        <v>23</v>
      </c>
      <c r="S38" s="192" t="s">
        <v>138</v>
      </c>
      <c r="T38" s="312">
        <v>11</v>
      </c>
      <c r="U38" s="192" t="s">
        <v>139</v>
      </c>
      <c r="V38" s="192">
        <v>10</v>
      </c>
      <c r="W38" s="192">
        <v>3</v>
      </c>
      <c r="X38" s="312">
        <v>56.5</v>
      </c>
      <c r="Y38" s="192">
        <v>643</v>
      </c>
      <c r="Z38" s="304"/>
    </row>
    <row r="39" spans="1:29" ht="14.25" x14ac:dyDescent="0.3">
      <c r="A39" s="133">
        <v>24</v>
      </c>
      <c r="B39" s="192">
        <v>56</v>
      </c>
      <c r="C39" s="316">
        <v>50</v>
      </c>
      <c r="D39" s="210">
        <v>53</v>
      </c>
      <c r="E39" s="192">
        <v>7</v>
      </c>
      <c r="F39" s="192">
        <v>54</v>
      </c>
      <c r="G39" s="210">
        <v>12</v>
      </c>
      <c r="H39" s="210">
        <v>0</v>
      </c>
      <c r="I39" s="227">
        <v>0.84</v>
      </c>
      <c r="J39" s="192">
        <v>0</v>
      </c>
      <c r="K39" s="192">
        <v>0</v>
      </c>
      <c r="L39" s="192">
        <v>100</v>
      </c>
      <c r="M39" s="192">
        <v>90</v>
      </c>
      <c r="N39" s="192">
        <v>2990</v>
      </c>
      <c r="O39" s="192">
        <v>2971</v>
      </c>
      <c r="P39" s="192"/>
      <c r="Q39" s="192"/>
      <c r="R39" s="192">
        <v>16</v>
      </c>
      <c r="S39" s="192" t="s">
        <v>78</v>
      </c>
      <c r="T39" s="312">
        <v>10</v>
      </c>
      <c r="U39" s="192" t="s">
        <v>143</v>
      </c>
      <c r="V39" s="192">
        <v>10</v>
      </c>
      <c r="W39" s="192">
        <v>10</v>
      </c>
      <c r="X39" s="312">
        <v>57.6</v>
      </c>
      <c r="Y39" s="192">
        <v>162</v>
      </c>
      <c r="Z39" s="304" t="s">
        <v>515</v>
      </c>
    </row>
    <row r="40" spans="1:29" ht="14.25" x14ac:dyDescent="0.3">
      <c r="A40" s="133">
        <v>25</v>
      </c>
      <c r="B40" s="192">
        <v>55</v>
      </c>
      <c r="C40" s="192">
        <v>51</v>
      </c>
      <c r="D40" s="210">
        <v>53</v>
      </c>
      <c r="E40" s="192">
        <v>7</v>
      </c>
      <c r="F40" s="192">
        <v>53</v>
      </c>
      <c r="G40" s="210">
        <v>12</v>
      </c>
      <c r="H40" s="210">
        <v>0</v>
      </c>
      <c r="I40" s="192">
        <v>0.01</v>
      </c>
      <c r="J40" s="192">
        <v>0</v>
      </c>
      <c r="K40" s="192">
        <v>0</v>
      </c>
      <c r="L40" s="192">
        <v>100</v>
      </c>
      <c r="M40" s="192">
        <v>85</v>
      </c>
      <c r="N40" s="192">
        <v>3007</v>
      </c>
      <c r="O40" s="192">
        <v>2988</v>
      </c>
      <c r="P40" s="192"/>
      <c r="Q40" s="192"/>
      <c r="R40" s="192">
        <v>11</v>
      </c>
      <c r="S40" s="192" t="s">
        <v>265</v>
      </c>
      <c r="T40" s="312">
        <v>6.1</v>
      </c>
      <c r="U40" s="192" t="s">
        <v>66</v>
      </c>
      <c r="V40" s="192">
        <v>10</v>
      </c>
      <c r="W40" s="192">
        <v>10</v>
      </c>
      <c r="X40" s="312">
        <v>57.6</v>
      </c>
      <c r="Y40" s="192">
        <v>181</v>
      </c>
      <c r="Z40" s="304"/>
    </row>
    <row r="41" spans="1:29" ht="14.25" x14ac:dyDescent="0.3">
      <c r="A41" s="133">
        <v>26</v>
      </c>
      <c r="B41" s="192">
        <v>60</v>
      </c>
      <c r="C41" s="192">
        <v>52</v>
      </c>
      <c r="D41" s="210">
        <v>56</v>
      </c>
      <c r="E41" s="192">
        <v>10</v>
      </c>
      <c r="F41" s="192">
        <v>52</v>
      </c>
      <c r="G41" s="210">
        <v>9</v>
      </c>
      <c r="H41" s="210">
        <v>0</v>
      </c>
      <c r="I41" s="227">
        <v>0.94</v>
      </c>
      <c r="J41" s="192">
        <v>0</v>
      </c>
      <c r="K41" s="192">
        <v>0</v>
      </c>
      <c r="L41" s="192">
        <v>100</v>
      </c>
      <c r="M41" s="192">
        <v>95</v>
      </c>
      <c r="N41" s="192">
        <v>2996</v>
      </c>
      <c r="O41" s="192">
        <v>2972</v>
      </c>
      <c r="P41" s="192"/>
      <c r="Q41" s="192"/>
      <c r="R41" s="192">
        <v>12</v>
      </c>
      <c r="S41" s="192" t="s">
        <v>78</v>
      </c>
      <c r="T41" s="312">
        <v>5.4</v>
      </c>
      <c r="U41" s="192" t="s">
        <v>78</v>
      </c>
      <c r="V41" s="192">
        <v>10</v>
      </c>
      <c r="W41" s="192">
        <v>10</v>
      </c>
      <c r="X41" s="312">
        <v>59.8</v>
      </c>
      <c r="Y41" s="192">
        <v>195</v>
      </c>
      <c r="Z41" s="304" t="s">
        <v>516</v>
      </c>
    </row>
    <row r="42" spans="1:29" ht="14.25" x14ac:dyDescent="0.3">
      <c r="A42" s="133">
        <v>27</v>
      </c>
      <c r="B42" s="192">
        <v>52</v>
      </c>
      <c r="C42" s="192">
        <v>32</v>
      </c>
      <c r="D42" s="210">
        <v>42</v>
      </c>
      <c r="E42" s="192">
        <v>-3</v>
      </c>
      <c r="F42" s="192">
        <v>32</v>
      </c>
      <c r="G42" s="210">
        <v>23</v>
      </c>
      <c r="H42" s="210">
        <v>0</v>
      </c>
      <c r="I42" s="192">
        <v>0.03</v>
      </c>
      <c r="J42" s="192">
        <v>0</v>
      </c>
      <c r="K42" s="210">
        <v>0</v>
      </c>
      <c r="L42" s="192">
        <v>100</v>
      </c>
      <c r="M42" s="192">
        <v>77</v>
      </c>
      <c r="N42" s="192">
        <v>3030</v>
      </c>
      <c r="O42" s="192">
        <v>2979</v>
      </c>
      <c r="P42" s="192"/>
      <c r="Q42" s="192"/>
      <c r="R42" s="192">
        <v>23</v>
      </c>
      <c r="S42" s="192" t="s">
        <v>143</v>
      </c>
      <c r="T42" s="192">
        <v>11.6</v>
      </c>
      <c r="U42" s="192" t="s">
        <v>143</v>
      </c>
      <c r="V42" s="192">
        <v>10</v>
      </c>
      <c r="W42" s="192">
        <v>10</v>
      </c>
      <c r="X42" s="312">
        <v>54.9</v>
      </c>
      <c r="Y42" s="192">
        <v>178</v>
      </c>
      <c r="Z42" s="304" t="s">
        <v>517</v>
      </c>
    </row>
    <row r="43" spans="1:29" ht="14.25" x14ac:dyDescent="0.3">
      <c r="A43" s="133">
        <v>28</v>
      </c>
      <c r="B43" s="192">
        <v>33</v>
      </c>
      <c r="C43" s="192">
        <v>28</v>
      </c>
      <c r="D43" s="210">
        <v>31</v>
      </c>
      <c r="E43" s="192">
        <v>-12</v>
      </c>
      <c r="F43" s="192">
        <v>30</v>
      </c>
      <c r="G43" s="210">
        <v>34</v>
      </c>
      <c r="H43" s="210">
        <v>0</v>
      </c>
      <c r="I43" s="210" t="s">
        <v>49</v>
      </c>
      <c r="J43" s="192" t="s">
        <v>49</v>
      </c>
      <c r="K43" s="192">
        <v>0</v>
      </c>
      <c r="L43" s="192">
        <v>84</v>
      </c>
      <c r="M43" s="192">
        <v>71</v>
      </c>
      <c r="N43" s="192">
        <v>3039</v>
      </c>
      <c r="O43" s="192">
        <v>3026</v>
      </c>
      <c r="P43" s="192"/>
      <c r="Q43" s="192"/>
      <c r="R43" s="192">
        <v>14</v>
      </c>
      <c r="S43" s="192" t="s">
        <v>78</v>
      </c>
      <c r="T43" s="312">
        <v>7.9</v>
      </c>
      <c r="U43" s="192" t="s">
        <v>143</v>
      </c>
      <c r="V43" s="192">
        <v>7</v>
      </c>
      <c r="W43" s="192">
        <v>10</v>
      </c>
      <c r="X43" s="312">
        <v>50.7</v>
      </c>
      <c r="Y43" s="192">
        <v>320</v>
      </c>
      <c r="Z43" s="304" t="s">
        <v>518</v>
      </c>
    </row>
    <row r="44" spans="1:29" ht="14.25" x14ac:dyDescent="0.3">
      <c r="A44" s="133">
        <v>29</v>
      </c>
      <c r="B44" s="192">
        <v>39</v>
      </c>
      <c r="C44" s="192">
        <v>26</v>
      </c>
      <c r="D44" s="210">
        <v>33</v>
      </c>
      <c r="E44" s="192">
        <v>-11</v>
      </c>
      <c r="F44" s="192">
        <v>28</v>
      </c>
      <c r="G44" s="210">
        <v>32</v>
      </c>
      <c r="H44" s="210">
        <v>0</v>
      </c>
      <c r="I44" s="192">
        <v>0</v>
      </c>
      <c r="J44" s="192">
        <v>0</v>
      </c>
      <c r="K44" s="192">
        <v>0</v>
      </c>
      <c r="L44" s="192">
        <v>87</v>
      </c>
      <c r="M44" s="192">
        <v>44</v>
      </c>
      <c r="N44" s="192">
        <v>3032</v>
      </c>
      <c r="O44" s="192">
        <v>3018</v>
      </c>
      <c r="P44" s="192"/>
      <c r="Q44" s="192"/>
      <c r="R44" s="192">
        <v>17</v>
      </c>
      <c r="S44" s="192" t="s">
        <v>78</v>
      </c>
      <c r="T44" s="312">
        <v>9.4</v>
      </c>
      <c r="U44" s="210" t="s">
        <v>143</v>
      </c>
      <c r="V44" s="192">
        <v>9</v>
      </c>
      <c r="W44" s="192">
        <v>8</v>
      </c>
      <c r="X44" s="312">
        <v>49.5</v>
      </c>
      <c r="Y44" s="192">
        <v>522</v>
      </c>
      <c r="Z44" s="304"/>
    </row>
    <row r="45" spans="1:29" ht="14.25" x14ac:dyDescent="0.3">
      <c r="A45" s="133">
        <v>30</v>
      </c>
      <c r="B45" s="192">
        <v>38</v>
      </c>
      <c r="C45" s="192">
        <v>23</v>
      </c>
      <c r="D45" s="210">
        <v>31</v>
      </c>
      <c r="E45" s="192">
        <v>-14</v>
      </c>
      <c r="F45" s="192">
        <v>32</v>
      </c>
      <c r="G45" s="210">
        <v>34</v>
      </c>
      <c r="H45" s="210">
        <v>0</v>
      </c>
      <c r="I45" s="227">
        <v>7.0000000000000007E-2</v>
      </c>
      <c r="J45" s="312">
        <v>0.9</v>
      </c>
      <c r="K45" s="192">
        <v>0.9</v>
      </c>
      <c r="L45" s="192">
        <v>93</v>
      </c>
      <c r="M45" s="192">
        <v>57</v>
      </c>
      <c r="N45" s="192">
        <v>3025</v>
      </c>
      <c r="O45" s="192">
        <v>2986</v>
      </c>
      <c r="P45" s="192"/>
      <c r="Q45" s="192"/>
      <c r="R45" s="192">
        <v>19</v>
      </c>
      <c r="S45" s="192" t="s">
        <v>143</v>
      </c>
      <c r="T45" s="312">
        <v>10.1</v>
      </c>
      <c r="U45" s="210" t="s">
        <v>76</v>
      </c>
      <c r="V45" s="192">
        <v>0</v>
      </c>
      <c r="W45" s="192">
        <v>10</v>
      </c>
      <c r="X45" s="312">
        <v>47.5</v>
      </c>
      <c r="Y45" s="192">
        <v>475</v>
      </c>
      <c r="Z45" s="304"/>
    </row>
    <row r="46" spans="1:29" ht="15" thickBot="1" x14ac:dyDescent="0.35">
      <c r="A46" s="133">
        <v>31</v>
      </c>
      <c r="B46" s="143">
        <v>36</v>
      </c>
      <c r="C46" s="323">
        <v>25</v>
      </c>
      <c r="D46" s="324">
        <v>31</v>
      </c>
      <c r="E46" s="323">
        <v>-12</v>
      </c>
      <c r="F46" s="323">
        <v>27</v>
      </c>
      <c r="G46" s="324">
        <v>34</v>
      </c>
      <c r="H46" s="324">
        <v>0</v>
      </c>
      <c r="I46" s="433">
        <v>0.12</v>
      </c>
      <c r="J46" s="323">
        <v>1.5</v>
      </c>
      <c r="K46" s="323">
        <v>0.9</v>
      </c>
      <c r="L46" s="323">
        <v>99</v>
      </c>
      <c r="M46" s="323">
        <v>54</v>
      </c>
      <c r="N46" s="323">
        <v>3033</v>
      </c>
      <c r="O46" s="323">
        <v>2986</v>
      </c>
      <c r="P46" s="323"/>
      <c r="Q46" s="323"/>
      <c r="R46" s="323">
        <v>23</v>
      </c>
      <c r="S46" s="323" t="s">
        <v>77</v>
      </c>
      <c r="T46" s="325">
        <v>10.3</v>
      </c>
      <c r="U46" s="324" t="s">
        <v>78</v>
      </c>
      <c r="V46" s="323">
        <v>10</v>
      </c>
      <c r="W46" s="324">
        <v>5</v>
      </c>
      <c r="X46" s="325">
        <v>46.4</v>
      </c>
      <c r="Y46" s="346">
        <v>512</v>
      </c>
      <c r="Z46" s="347"/>
    </row>
    <row r="47" spans="1:29" ht="14.25" x14ac:dyDescent="0.3">
      <c r="A47" s="148"/>
      <c r="B47" s="305">
        <f>SUM(B16:B46)</f>
        <v>1819</v>
      </c>
      <c r="C47" s="305">
        <f>SUM(C16:C46)</f>
        <v>1379</v>
      </c>
      <c r="D47" s="201"/>
      <c r="E47" s="305">
        <f>SUM(E16:E46)</f>
        <v>97</v>
      </c>
      <c r="F47" s="305"/>
      <c r="G47" s="306">
        <f>SUM(G16:G46)</f>
        <v>447</v>
      </c>
      <c r="H47" s="306">
        <f>SUM(H16:H46)</f>
        <v>41</v>
      </c>
      <c r="I47" s="307">
        <f>SUM(I16:I46)</f>
        <v>4.58</v>
      </c>
      <c r="J47" s="305">
        <f>SUM(J16:J46)</f>
        <v>2.4</v>
      </c>
      <c r="K47" s="305"/>
      <c r="L47" s="204"/>
      <c r="M47" s="305"/>
      <c r="N47" s="305"/>
      <c r="O47" s="305"/>
      <c r="P47" s="305"/>
      <c r="Q47" s="305"/>
      <c r="R47" s="305">
        <f>MAX(R16:R46)</f>
        <v>41</v>
      </c>
      <c r="S47" s="305" t="s">
        <v>138</v>
      </c>
      <c r="T47" s="305">
        <v>9.5</v>
      </c>
      <c r="U47" s="308"/>
      <c r="V47" s="305">
        <f>SUM(V16:V46)</f>
        <v>173</v>
      </c>
      <c r="W47" s="305">
        <f>SUM(W16:W46)</f>
        <v>189</v>
      </c>
      <c r="Z47" s="236" t="s">
        <v>23</v>
      </c>
      <c r="AA47" s="45"/>
    </row>
    <row r="48" spans="1:29" ht="14.25" x14ac:dyDescent="0.3">
      <c r="A48" s="158"/>
      <c r="B48" s="308">
        <f>AVERAGE(B16:B46)</f>
        <v>58.677419354838712</v>
      </c>
      <c r="C48" s="308">
        <v>44.5</v>
      </c>
      <c r="D48" s="204"/>
      <c r="E48" s="204"/>
      <c r="F48" s="308">
        <f>AVERAGE(F16:F46)</f>
        <v>49</v>
      </c>
      <c r="G48" s="204"/>
      <c r="H48" s="204"/>
      <c r="I48" s="204"/>
      <c r="J48" s="204"/>
      <c r="K48" s="204"/>
      <c r="L48" s="308">
        <f t="shared" ref="L48:Q48" si="0">AVERAGE(L16:L46)</f>
        <v>92.258064516129039</v>
      </c>
      <c r="M48" s="308">
        <f t="shared" si="0"/>
        <v>60.064516129032256</v>
      </c>
      <c r="N48" s="309">
        <f t="shared" si="0"/>
        <v>3006.0322580645161</v>
      </c>
      <c r="O48" s="309">
        <f t="shared" si="0"/>
        <v>2983.516129032258</v>
      </c>
      <c r="P48" s="308" t="e">
        <f t="shared" si="0"/>
        <v>#DIV/0!</v>
      </c>
      <c r="Q48" s="308" t="e">
        <f t="shared" si="0"/>
        <v>#DIV/0!</v>
      </c>
      <c r="R48" s="310"/>
      <c r="S48" s="204"/>
      <c r="T48" s="308"/>
      <c r="U48" s="308"/>
      <c r="V48" s="308">
        <f>AVERAGE(V16:V46)</f>
        <v>5.580645161290323</v>
      </c>
      <c r="W48" s="308">
        <v>6.1</v>
      </c>
      <c r="X48" s="308">
        <v>58.3</v>
      </c>
      <c r="Y48" s="308">
        <v>484</v>
      </c>
      <c r="Z48" s="326" t="s">
        <v>79</v>
      </c>
      <c r="AA48" s="45"/>
    </row>
    <row r="49" spans="2:28" ht="12.75" customHeight="1" x14ac:dyDescent="0.2">
      <c r="B49" s="18" t="s">
        <v>80</v>
      </c>
      <c r="C49" s="16"/>
      <c r="D49" s="16"/>
      <c r="E49" s="16"/>
      <c r="F49" s="16"/>
      <c r="G49" s="16"/>
      <c r="H49" s="16"/>
      <c r="K49" s="18" t="s">
        <v>81</v>
      </c>
      <c r="L49" s="18"/>
      <c r="M49" s="18"/>
      <c r="N49" s="18"/>
      <c r="O49" s="18"/>
      <c r="P49" s="18"/>
      <c r="Q49" s="18"/>
      <c r="T49" s="18" t="s">
        <v>82</v>
      </c>
      <c r="U49" s="16"/>
      <c r="V49" s="16"/>
      <c r="W49" s="16"/>
      <c r="X49" s="16"/>
      <c r="Y49" s="16"/>
      <c r="Z49" s="29"/>
    </row>
    <row r="50" spans="2:28" ht="12.75" customHeight="1" x14ac:dyDescent="0.3">
      <c r="B50" s="16" t="s">
        <v>273</v>
      </c>
      <c r="C50" s="16"/>
      <c r="D50" s="16"/>
      <c r="E50" s="136">
        <v>51.6</v>
      </c>
      <c r="F50" s="94"/>
      <c r="G50" s="27"/>
      <c r="H50" s="16"/>
      <c r="I50" s="66"/>
      <c r="K50" s="16" t="s">
        <v>84</v>
      </c>
      <c r="L50" s="16"/>
      <c r="M50" s="134"/>
      <c r="N50" s="210">
        <v>447</v>
      </c>
      <c r="P50" s="16"/>
      <c r="Q50" s="16"/>
      <c r="T50" s="16" t="s">
        <v>85</v>
      </c>
      <c r="W50" s="141">
        <v>4.58</v>
      </c>
      <c r="X50" s="227"/>
      <c r="Z50" s="89"/>
    </row>
    <row r="51" spans="2:28" ht="12.75" customHeight="1" x14ac:dyDescent="0.3">
      <c r="B51" s="16" t="s">
        <v>95</v>
      </c>
      <c r="C51" s="16"/>
      <c r="D51" s="16"/>
      <c r="E51" s="16"/>
      <c r="F51" s="134">
        <v>2.9</v>
      </c>
      <c r="G51" s="85"/>
      <c r="H51" s="27"/>
      <c r="I51" s="49"/>
      <c r="K51" s="16" t="s">
        <v>357</v>
      </c>
      <c r="L51" s="16"/>
      <c r="M51" s="16"/>
      <c r="N51" s="134">
        <v>-57</v>
      </c>
      <c r="O51" s="85"/>
      <c r="P51" s="66"/>
      <c r="Q51" s="32"/>
      <c r="T51" s="16" t="s">
        <v>519</v>
      </c>
      <c r="X51" s="141">
        <v>1.93</v>
      </c>
      <c r="Y51" s="85"/>
      <c r="Z51" s="90"/>
    </row>
    <row r="52" spans="2:28" ht="12.75" customHeight="1" x14ac:dyDescent="0.3">
      <c r="B52" s="16" t="s">
        <v>321</v>
      </c>
      <c r="C52" s="16"/>
      <c r="D52" s="16"/>
      <c r="E52" s="134">
        <v>3.1</v>
      </c>
      <c r="F52" s="85"/>
      <c r="G52" s="16"/>
      <c r="K52" s="16" t="s">
        <v>322</v>
      </c>
      <c r="L52" s="16"/>
      <c r="M52" s="16"/>
      <c r="N52" s="16"/>
      <c r="O52" s="134">
        <v>478</v>
      </c>
      <c r="P52" s="96"/>
      <c r="Q52" s="26"/>
      <c r="R52" s="30"/>
      <c r="T52" s="16" t="s">
        <v>221</v>
      </c>
      <c r="W52" s="175">
        <v>29.49</v>
      </c>
      <c r="X52" s="227"/>
      <c r="Y52" s="91"/>
      <c r="Z52" s="92"/>
    </row>
    <row r="53" spans="2:28" ht="12.75" customHeight="1" x14ac:dyDescent="0.3">
      <c r="B53" s="16" t="s">
        <v>92</v>
      </c>
      <c r="C53" s="16"/>
      <c r="D53" s="16"/>
      <c r="E53" s="175">
        <v>52.3</v>
      </c>
      <c r="G53" s="94"/>
      <c r="H53" s="34"/>
      <c r="I53" s="50"/>
      <c r="K53" s="16" t="s">
        <v>520</v>
      </c>
      <c r="L53" s="16"/>
      <c r="M53" s="16"/>
      <c r="N53" s="134">
        <v>-237</v>
      </c>
      <c r="O53" s="85"/>
      <c r="P53" s="66"/>
      <c r="Q53" s="30"/>
      <c r="T53" s="16" t="s">
        <v>521</v>
      </c>
      <c r="X53" s="209">
        <v>-0.15</v>
      </c>
      <c r="Y53" s="85"/>
      <c r="Z53" s="93"/>
    </row>
    <row r="54" spans="2:28" ht="12.75" customHeight="1" x14ac:dyDescent="0.3">
      <c r="B54" s="16" t="s">
        <v>95</v>
      </c>
      <c r="C54" s="16"/>
      <c r="D54" s="16"/>
      <c r="E54" s="16"/>
      <c r="F54" s="134">
        <v>3.6</v>
      </c>
      <c r="G54" s="85"/>
      <c r="H54" s="16"/>
      <c r="I54" s="49"/>
      <c r="T54" s="16" t="s">
        <v>96</v>
      </c>
      <c r="W54" s="134">
        <v>1.89</v>
      </c>
      <c r="X54" s="21" t="s">
        <v>522</v>
      </c>
      <c r="Z54" s="175"/>
    </row>
    <row r="55" spans="2:28" ht="12.75" customHeight="1" x14ac:dyDescent="0.3">
      <c r="B55" s="16" t="s">
        <v>98</v>
      </c>
      <c r="C55" s="16"/>
      <c r="D55" s="242">
        <f>MAX(B16:B46)</f>
        <v>91</v>
      </c>
      <c r="E55" s="16" t="s">
        <v>200</v>
      </c>
      <c r="F55" s="178" t="s">
        <v>289</v>
      </c>
      <c r="G55" s="20"/>
      <c r="H55" s="28"/>
      <c r="K55" s="18" t="s">
        <v>100</v>
      </c>
      <c r="L55" s="18"/>
      <c r="M55" s="18"/>
      <c r="N55" s="18"/>
      <c r="O55" s="18"/>
      <c r="T55" s="16" t="s">
        <v>439</v>
      </c>
      <c r="X55" s="134">
        <v>2.4</v>
      </c>
      <c r="Y55" s="85"/>
    </row>
    <row r="56" spans="2:28" ht="12.75" customHeight="1" x14ac:dyDescent="0.3">
      <c r="B56" s="16" t="s">
        <v>102</v>
      </c>
      <c r="C56" s="16"/>
      <c r="D56" s="242">
        <f>MIN(C16:C46)</f>
        <v>23</v>
      </c>
      <c r="E56" s="16" t="s">
        <v>200</v>
      </c>
      <c r="F56" s="178" t="s">
        <v>328</v>
      </c>
      <c r="G56" s="20"/>
      <c r="H56" s="28"/>
      <c r="K56" s="16" t="s">
        <v>84</v>
      </c>
      <c r="M56" s="134"/>
      <c r="N56" s="192">
        <v>41</v>
      </c>
      <c r="O56" s="66"/>
      <c r="T56" s="16" t="s">
        <v>521</v>
      </c>
      <c r="X56" s="134">
        <v>1.6</v>
      </c>
      <c r="Y56" s="85"/>
      <c r="Z56" s="70"/>
    </row>
    <row r="57" spans="2:28" ht="12.75" customHeight="1" x14ac:dyDescent="0.3">
      <c r="B57" s="16"/>
      <c r="C57" s="16" t="s">
        <v>104</v>
      </c>
      <c r="D57" s="16"/>
      <c r="E57" s="16"/>
      <c r="F57" s="16"/>
      <c r="G57" s="16"/>
      <c r="H57" s="16"/>
      <c r="K57" s="16" t="s">
        <v>523</v>
      </c>
      <c r="N57" s="134">
        <v>35</v>
      </c>
      <c r="O57" s="85"/>
      <c r="P57" s="66"/>
      <c r="T57" s="16" t="s">
        <v>441</v>
      </c>
      <c r="X57" s="134">
        <v>2.4</v>
      </c>
      <c r="Y57" s="85"/>
    </row>
    <row r="58" spans="2:28" ht="12.75" customHeight="1" x14ac:dyDescent="0.3">
      <c r="B58" s="16" t="s">
        <v>285</v>
      </c>
      <c r="C58" s="16"/>
      <c r="D58" s="16"/>
      <c r="E58" s="192">
        <f>COUNTIF(B16:B46,"&gt;=90")</f>
        <v>1</v>
      </c>
      <c r="H58" s="16"/>
      <c r="K58" s="16" t="s">
        <v>524</v>
      </c>
      <c r="O58" s="175">
        <v>1099</v>
      </c>
      <c r="P58" s="85"/>
      <c r="Q58" s="26"/>
      <c r="R58" s="30"/>
      <c r="T58" s="16" t="s">
        <v>525</v>
      </c>
      <c r="X58" s="134">
        <v>1.4</v>
      </c>
      <c r="Y58" s="85"/>
      <c r="Z58" s="70"/>
    </row>
    <row r="59" spans="2:28" ht="12.75" customHeight="1" x14ac:dyDescent="0.3">
      <c r="B59" s="16" t="s">
        <v>287</v>
      </c>
      <c r="C59" s="16"/>
      <c r="D59" s="16"/>
      <c r="E59" s="192">
        <f>COUNTIF(B16:B46,"&lt;=32")</f>
        <v>0</v>
      </c>
      <c r="H59" s="16"/>
      <c r="K59" s="16" t="s">
        <v>335</v>
      </c>
      <c r="N59" s="134">
        <v>442</v>
      </c>
      <c r="O59" s="192"/>
      <c r="P59" s="66"/>
      <c r="T59" s="16" t="s">
        <v>526</v>
      </c>
      <c r="W59" s="134">
        <v>1.5</v>
      </c>
      <c r="X59" s="21" t="s">
        <v>527</v>
      </c>
    </row>
    <row r="60" spans="2:28" ht="12.75" customHeight="1" x14ac:dyDescent="0.3">
      <c r="B60" s="16" t="s">
        <v>290</v>
      </c>
      <c r="C60" s="16"/>
      <c r="D60" s="16"/>
      <c r="E60" s="192">
        <f>COUNTIF(C16:C46,"&lt;=32")</f>
        <v>5</v>
      </c>
      <c r="H60" s="16"/>
      <c r="T60" s="16" t="s">
        <v>528</v>
      </c>
      <c r="X60" s="312">
        <v>0.9</v>
      </c>
      <c r="Y60" s="97" t="s">
        <v>529</v>
      </c>
      <c r="AA60" s="97"/>
      <c r="AB60" s="97"/>
    </row>
    <row r="61" spans="2:28" ht="12.75" customHeight="1" x14ac:dyDescent="0.3">
      <c r="B61" s="16" t="s">
        <v>293</v>
      </c>
      <c r="C61" s="16"/>
      <c r="D61" s="16"/>
      <c r="E61" s="192">
        <f>COUNTIF(C16:C46,"&lt;=0")</f>
        <v>0</v>
      </c>
      <c r="H61" s="16"/>
      <c r="K61" s="18" t="s">
        <v>114</v>
      </c>
      <c r="L61" s="17"/>
      <c r="M61" s="17"/>
      <c r="N61" s="17"/>
      <c r="O61" s="17"/>
      <c r="T61" s="16" t="s">
        <v>115</v>
      </c>
      <c r="W61" s="211" t="s">
        <v>530</v>
      </c>
      <c r="Y61" s="75"/>
      <c r="Z61" s="97"/>
      <c r="AA61" s="97"/>
      <c r="AB61" s="97"/>
    </row>
    <row r="62" spans="2:28" ht="12.75" customHeight="1" x14ac:dyDescent="0.3">
      <c r="K62" s="16" t="s">
        <v>531</v>
      </c>
      <c r="M62" s="175"/>
      <c r="N62" s="192">
        <v>29.95</v>
      </c>
      <c r="O62" s="71"/>
      <c r="P62" s="477"/>
      <c r="Q62" s="477"/>
      <c r="V62" s="16" t="s">
        <v>446</v>
      </c>
      <c r="W62" s="211" t="s">
        <v>530</v>
      </c>
      <c r="Y62" s="95"/>
      <c r="Z62" s="97"/>
      <c r="AA62" s="97"/>
      <c r="AB62" s="97"/>
    </row>
    <row r="63" spans="2:28" ht="12.75" customHeight="1" x14ac:dyDescent="0.3">
      <c r="B63" s="18" t="s">
        <v>119</v>
      </c>
      <c r="C63" s="17"/>
      <c r="D63" s="17"/>
      <c r="E63" s="17"/>
      <c r="K63" s="16" t="s">
        <v>532</v>
      </c>
      <c r="N63" s="134">
        <v>-0.4</v>
      </c>
      <c r="O63" s="85"/>
      <c r="P63" s="68"/>
      <c r="Q63" s="23"/>
      <c r="V63" s="16" t="s">
        <v>185</v>
      </c>
      <c r="W63" s="211" t="s">
        <v>530</v>
      </c>
      <c r="Y63" s="95"/>
      <c r="Z63" s="97"/>
      <c r="AA63" s="97"/>
      <c r="AB63" s="97"/>
    </row>
    <row r="64" spans="2:28" ht="12.75" customHeight="1" x14ac:dyDescent="0.3">
      <c r="B64" s="16" t="s">
        <v>273</v>
      </c>
      <c r="E64" s="134">
        <v>9.5</v>
      </c>
      <c r="F64" s="85"/>
      <c r="G64" s="27"/>
      <c r="K64" s="16" t="s">
        <v>98</v>
      </c>
      <c r="L64" s="311">
        <f>MAX(N16:N46)/100</f>
        <v>30.39</v>
      </c>
      <c r="M64" s="16" t="s">
        <v>99</v>
      </c>
      <c r="N64" s="175" t="s">
        <v>407</v>
      </c>
      <c r="O64" s="192"/>
      <c r="P64" s="23"/>
      <c r="Q64" s="23"/>
    </row>
    <row r="65" spans="2:26" ht="12.75" customHeight="1" x14ac:dyDescent="0.3">
      <c r="B65" s="16" t="s">
        <v>298</v>
      </c>
      <c r="E65" s="134"/>
      <c r="G65" s="85"/>
      <c r="H65" s="28"/>
      <c r="I65" s="50"/>
      <c r="K65" s="16" t="s">
        <v>102</v>
      </c>
      <c r="L65" s="311">
        <f>MIN(O16:O46)/100</f>
        <v>29.56</v>
      </c>
      <c r="M65" s="16" t="s">
        <v>99</v>
      </c>
      <c r="N65" s="175" t="s">
        <v>449</v>
      </c>
      <c r="O65" s="242"/>
      <c r="P65" s="23"/>
      <c r="T65" s="18" t="s">
        <v>124</v>
      </c>
      <c r="U65" s="18"/>
      <c r="V65" s="18"/>
      <c r="W65" s="18"/>
      <c r="X65" s="18"/>
      <c r="Y65" s="38"/>
      <c r="Z65" s="38"/>
    </row>
    <row r="66" spans="2:26" ht="12.75" customHeight="1" x14ac:dyDescent="0.3">
      <c r="B66" s="16" t="s">
        <v>300</v>
      </c>
      <c r="D66" s="134">
        <v>41</v>
      </c>
      <c r="E66" s="16" t="s">
        <v>126</v>
      </c>
      <c r="F66" s="134" t="s">
        <v>371</v>
      </c>
      <c r="H66" s="85"/>
      <c r="O66" s="28"/>
      <c r="T66" s="16" t="s">
        <v>303</v>
      </c>
      <c r="U66" s="16"/>
      <c r="V66" s="16"/>
      <c r="W66" s="134">
        <v>484</v>
      </c>
      <c r="X66" s="192"/>
      <c r="Y66" s="66"/>
    </row>
    <row r="67" spans="2:26" ht="12.75" customHeight="1" x14ac:dyDescent="0.3">
      <c r="B67" s="16" t="s">
        <v>452</v>
      </c>
      <c r="D67" s="134" t="s">
        <v>138</v>
      </c>
      <c r="E67" s="85"/>
      <c r="F67" s="26"/>
      <c r="T67" s="16" t="s">
        <v>306</v>
      </c>
      <c r="V67" s="192">
        <v>754</v>
      </c>
      <c r="W67" s="39" t="s">
        <v>126</v>
      </c>
      <c r="X67" s="134" t="s">
        <v>236</v>
      </c>
      <c r="Y67" s="88"/>
    </row>
    <row r="68" spans="2:26" ht="12.75" customHeight="1" x14ac:dyDescent="0.2"/>
    <row r="69" spans="2:26" ht="12.75" customHeight="1" x14ac:dyDescent="0.3">
      <c r="B69" s="175" t="s">
        <v>533</v>
      </c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21"/>
      <c r="R69" s="21"/>
      <c r="S69" s="21"/>
      <c r="T69" s="21"/>
      <c r="U69" s="21"/>
    </row>
    <row r="70" spans="2:26" ht="12.75" customHeight="1" x14ac:dyDescent="0.3">
      <c r="B70" s="178" t="s">
        <v>534</v>
      </c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21"/>
      <c r="N70" s="21"/>
      <c r="O70" s="21"/>
      <c r="P70" s="21"/>
      <c r="Q70" s="21"/>
    </row>
    <row r="71" spans="2:26" ht="12.75" customHeight="1" x14ac:dyDescent="0.3">
      <c r="B71" s="178" t="s">
        <v>535</v>
      </c>
      <c r="C71" s="178"/>
      <c r="D71" s="178"/>
      <c r="E71" s="178"/>
      <c r="F71" s="178"/>
      <c r="G71" s="178"/>
      <c r="H71" s="178"/>
      <c r="I71" s="178"/>
      <c r="J71" s="178"/>
      <c r="K71" s="178"/>
      <c r="L71" s="175"/>
      <c r="M71" s="21"/>
      <c r="N71" s="21"/>
      <c r="O71" s="1"/>
      <c r="P71" s="1"/>
      <c r="Q71" s="1"/>
    </row>
    <row r="72" spans="2:26" ht="12.75" customHeight="1" x14ac:dyDescent="0.3">
      <c r="B72" s="175" t="s">
        <v>536</v>
      </c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7"/>
      <c r="P72" s="177"/>
    </row>
    <row r="73" spans="2:26" ht="12.75" customHeight="1" x14ac:dyDescent="0.3">
      <c r="B73" s="175" t="s">
        <v>537</v>
      </c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7"/>
      <c r="P73" s="177"/>
    </row>
    <row r="74" spans="2:26" ht="14.25" x14ac:dyDescent="0.3">
      <c r="B74" s="175" t="s">
        <v>538</v>
      </c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7"/>
      <c r="O74" s="177"/>
      <c r="P74" s="177"/>
    </row>
    <row r="75" spans="2:26" x14ac:dyDescent="0.2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</row>
  </sheetData>
  <mergeCells count="1">
    <mergeCell ref="P62:Q62"/>
  </mergeCells>
  <phoneticPr fontId="17" type="noConversion"/>
  <pageMargins left="0.25" right="0.25" top="0.75" bottom="0.75" header="0.3" footer="0.3"/>
  <pageSetup paperSize="123" scale="5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73"/>
  <sheetViews>
    <sheetView topLeftCell="A36" zoomScaleNormal="100" workbookViewId="0">
      <selection activeCell="S60" sqref="S60"/>
    </sheetView>
  </sheetViews>
  <sheetFormatPr defaultRowHeight="12.75" x14ac:dyDescent="0.2"/>
  <cols>
    <col min="1" max="1" width="4.28515625" customWidth="1"/>
    <col min="2" max="2" width="6.42578125" customWidth="1"/>
    <col min="3" max="3" width="5.42578125" customWidth="1"/>
    <col min="4" max="4" width="3.7109375" customWidth="1"/>
    <col min="5" max="5" width="5.5703125" customWidth="1"/>
    <col min="6" max="6" width="6.140625" customWidth="1"/>
    <col min="7" max="7" width="5" customWidth="1"/>
    <col min="8" max="8" width="4.42578125" customWidth="1"/>
    <col min="9" max="9" width="6.7109375" customWidth="1"/>
    <col min="10" max="10" width="6.5703125" customWidth="1"/>
    <col min="11" max="11" width="8.5703125" customWidth="1"/>
    <col min="12" max="13" width="6.85546875" customWidth="1"/>
    <col min="14" max="14" width="8.140625" customWidth="1"/>
    <col min="15" max="15" width="7.85546875" customWidth="1"/>
    <col min="16" max="16" width="5.42578125" customWidth="1"/>
    <col min="17" max="17" width="5.140625" customWidth="1"/>
    <col min="18" max="18" width="4.7109375" customWidth="1"/>
    <col min="19" max="19" width="6" customWidth="1"/>
    <col min="20" max="20" width="7.28515625" customWidth="1"/>
    <col min="21" max="21" width="6" customWidth="1"/>
    <col min="22" max="22" width="8" customWidth="1"/>
    <col min="23" max="23" width="6.7109375" customWidth="1"/>
    <col min="24" max="24" width="7.28515625" customWidth="1"/>
    <col min="25" max="25" width="8" customWidth="1"/>
    <col min="26" max="26" width="6.42578125" customWidth="1"/>
    <col min="27" max="27" width="23.42578125" customWidth="1"/>
    <col min="28" max="28" width="1.7109375" hidden="1" customWidth="1"/>
  </cols>
  <sheetData>
    <row r="1" spans="1:28" ht="15.2" customHeight="1" x14ac:dyDescent="0.2"/>
    <row r="2" spans="1:28" ht="15.2" customHeight="1" x14ac:dyDescent="0.3">
      <c r="A2" s="178" t="s">
        <v>0</v>
      </c>
      <c r="B2" s="178"/>
      <c r="C2" s="178"/>
      <c r="D2" s="178"/>
      <c r="E2" s="178"/>
      <c r="F2" s="178"/>
      <c r="G2" s="178"/>
      <c r="H2" s="2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178" t="s">
        <v>1</v>
      </c>
      <c r="V2" s="178"/>
      <c r="W2" s="178"/>
      <c r="X2" s="178"/>
      <c r="Y2" s="178"/>
      <c r="Z2" s="178"/>
      <c r="AA2" s="178"/>
    </row>
    <row r="3" spans="1:28" ht="15.2" customHeight="1" x14ac:dyDescent="0.3">
      <c r="A3" s="178" t="s">
        <v>2</v>
      </c>
      <c r="B3" s="178"/>
      <c r="C3" s="178"/>
      <c r="D3" s="178"/>
      <c r="E3" s="178"/>
      <c r="F3" s="178"/>
      <c r="G3" s="178"/>
      <c r="H3" s="2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38" t="s">
        <v>3</v>
      </c>
      <c r="U3" s="178" t="s">
        <v>256</v>
      </c>
      <c r="V3" s="178" t="s">
        <v>539</v>
      </c>
      <c r="W3" s="178"/>
      <c r="X3" s="178"/>
      <c r="Y3" s="178"/>
      <c r="Z3" s="178"/>
      <c r="AA3" s="178"/>
    </row>
    <row r="4" spans="1:28" ht="15.2" customHeight="1" x14ac:dyDescent="0.3">
      <c r="A4" s="178" t="s">
        <v>4</v>
      </c>
      <c r="B4" s="178"/>
      <c r="C4" s="178"/>
      <c r="D4" s="178"/>
      <c r="E4" s="178"/>
      <c r="F4" s="178"/>
      <c r="G4" s="178"/>
      <c r="H4" s="2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38" t="s">
        <v>6</v>
      </c>
      <c r="U4" s="178" t="s">
        <v>540</v>
      </c>
      <c r="V4" s="178" t="s">
        <v>541</v>
      </c>
      <c r="W4" s="178"/>
      <c r="X4" s="178"/>
      <c r="Y4" s="178"/>
      <c r="Z4" s="178"/>
      <c r="AA4" s="178"/>
    </row>
    <row r="5" spans="1:28" ht="15.2" customHeight="1" x14ac:dyDescent="0.3">
      <c r="A5" s="178" t="s">
        <v>130</v>
      </c>
      <c r="B5" s="178"/>
      <c r="C5" s="178"/>
      <c r="D5" s="178"/>
      <c r="E5" s="178"/>
      <c r="F5" s="178"/>
      <c r="G5" s="178"/>
      <c r="H5" s="20"/>
      <c r="I5" s="40"/>
      <c r="J5" s="40"/>
      <c r="K5" s="170"/>
      <c r="L5" s="349" t="s">
        <v>542</v>
      </c>
      <c r="M5" s="170"/>
      <c r="N5" s="170"/>
      <c r="O5" s="178"/>
      <c r="P5" s="178"/>
      <c r="Q5" s="40"/>
      <c r="R5" s="40"/>
      <c r="S5" s="40"/>
      <c r="T5" s="38"/>
      <c r="U5" s="178"/>
      <c r="V5" s="178" t="s">
        <v>383</v>
      </c>
      <c r="W5" s="178"/>
      <c r="X5" s="178"/>
      <c r="Y5" s="178"/>
      <c r="Z5" s="178"/>
      <c r="AA5" s="178"/>
    </row>
    <row r="6" spans="1:28" ht="15.2" customHeight="1" x14ac:dyDescent="0.3">
      <c r="A6" s="178" t="s">
        <v>9</v>
      </c>
      <c r="B6" s="178"/>
      <c r="C6" s="178"/>
      <c r="D6" s="178"/>
      <c r="E6" s="178"/>
      <c r="F6" s="178"/>
      <c r="G6" s="178"/>
      <c r="H6" s="20"/>
      <c r="I6" s="40"/>
      <c r="J6" s="40"/>
      <c r="K6" s="170"/>
      <c r="L6" s="170"/>
      <c r="M6" s="170"/>
      <c r="N6" s="170"/>
      <c r="O6" s="170"/>
      <c r="P6" s="170"/>
      <c r="Q6" s="40"/>
      <c r="R6" s="40"/>
      <c r="S6" s="40"/>
      <c r="T6" s="38"/>
      <c r="U6" s="178"/>
      <c r="V6" s="178" t="s">
        <v>543</v>
      </c>
      <c r="W6" s="178"/>
      <c r="X6" s="178"/>
      <c r="Y6" s="178"/>
      <c r="Z6" s="178"/>
      <c r="AA6" s="178"/>
    </row>
    <row r="7" spans="1:28" ht="15.2" customHeight="1" x14ac:dyDescent="0.3">
      <c r="A7" s="40"/>
      <c r="B7" s="40"/>
      <c r="C7" s="40"/>
      <c r="D7" s="40"/>
      <c r="E7" s="40"/>
      <c r="F7" s="40"/>
      <c r="G7" s="40"/>
      <c r="H7" s="40"/>
      <c r="I7" s="40"/>
      <c r="J7" s="40"/>
      <c r="K7" s="170" t="s">
        <v>133</v>
      </c>
      <c r="L7" s="170"/>
      <c r="M7" s="170"/>
      <c r="N7" s="170"/>
      <c r="O7" s="170"/>
      <c r="P7" s="211"/>
      <c r="Q7" s="54"/>
      <c r="R7" s="54"/>
      <c r="S7" s="40"/>
      <c r="T7" s="38"/>
      <c r="U7" s="178"/>
      <c r="V7" s="178"/>
      <c r="W7" s="348"/>
      <c r="X7" s="178"/>
      <c r="Y7" s="178"/>
      <c r="Z7" s="178"/>
      <c r="AA7" s="178"/>
    </row>
    <row r="8" spans="1:28" ht="15.2" customHeight="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170"/>
      <c r="L8" s="170"/>
      <c r="M8" s="170"/>
      <c r="N8" s="170"/>
      <c r="O8" s="170"/>
      <c r="P8" s="170"/>
      <c r="Q8" s="40"/>
      <c r="R8" s="40"/>
      <c r="S8" s="40"/>
      <c r="T8" s="40"/>
      <c r="U8" s="211"/>
      <c r="V8" s="211"/>
      <c r="W8" s="211"/>
      <c r="X8" s="211"/>
      <c r="Y8" s="211"/>
      <c r="Z8" s="211"/>
      <c r="AA8" s="211"/>
    </row>
    <row r="9" spans="1:28" ht="15.2" customHeight="1" x14ac:dyDescent="0.3">
      <c r="A9" s="40"/>
      <c r="B9" s="40"/>
      <c r="C9" s="40"/>
      <c r="D9" s="40"/>
      <c r="E9" s="40"/>
      <c r="F9" s="40"/>
      <c r="G9" s="40"/>
      <c r="H9" s="40"/>
      <c r="I9" s="40"/>
      <c r="J9" s="40"/>
      <c r="K9" s="170" t="s">
        <v>12</v>
      </c>
      <c r="L9" s="170"/>
      <c r="M9" s="170"/>
      <c r="N9" s="170"/>
      <c r="O9" s="170"/>
      <c r="P9" s="178"/>
      <c r="Q9" s="20"/>
      <c r="R9" s="20"/>
      <c r="S9" s="20"/>
      <c r="T9" s="40"/>
      <c r="U9" s="40"/>
      <c r="V9" s="40"/>
      <c r="W9" s="40"/>
      <c r="X9" s="40"/>
      <c r="Y9" s="40"/>
      <c r="Z9" s="40"/>
      <c r="AA9" s="40"/>
    </row>
    <row r="10" spans="1:28" ht="15.2" customHeight="1" x14ac:dyDescent="0.3">
      <c r="A10" s="164"/>
      <c r="B10" s="165"/>
      <c r="C10" s="353" t="s">
        <v>13</v>
      </c>
      <c r="D10" s="353"/>
      <c r="E10" s="353"/>
      <c r="F10" s="353"/>
      <c r="G10" s="353"/>
      <c r="H10" s="353"/>
      <c r="I10" s="353" t="s">
        <v>134</v>
      </c>
      <c r="J10" s="353"/>
      <c r="K10" s="353"/>
      <c r="L10" s="353"/>
      <c r="M10" s="353"/>
      <c r="N10" s="353"/>
      <c r="O10" s="353"/>
      <c r="P10" s="353"/>
      <c r="Q10" s="353" t="s">
        <v>15</v>
      </c>
      <c r="R10" s="353"/>
      <c r="S10" s="353"/>
      <c r="T10" s="163"/>
      <c r="U10" s="165"/>
      <c r="V10" s="165"/>
      <c r="W10" s="165"/>
      <c r="X10" s="165"/>
      <c r="Y10" s="165"/>
      <c r="Z10" s="165"/>
      <c r="AA10" s="317"/>
      <c r="AB10" s="7"/>
    </row>
    <row r="11" spans="1:28" ht="15.2" customHeight="1" x14ac:dyDescent="0.25">
      <c r="A11" s="318" t="s">
        <v>16</v>
      </c>
      <c r="B11" s="242" t="s">
        <v>17</v>
      </c>
      <c r="C11" s="242" t="s">
        <v>17</v>
      </c>
      <c r="D11" s="242" t="s">
        <v>18</v>
      </c>
      <c r="E11" s="242" t="s">
        <v>19</v>
      </c>
      <c r="F11" s="242" t="s">
        <v>20</v>
      </c>
      <c r="G11" s="242" t="s">
        <v>21</v>
      </c>
      <c r="H11" s="242" t="s">
        <v>22</v>
      </c>
      <c r="I11" s="242" t="s">
        <v>23</v>
      </c>
      <c r="J11" s="242" t="s">
        <v>24</v>
      </c>
      <c r="K11" s="242" t="s">
        <v>24</v>
      </c>
      <c r="L11" s="242" t="s">
        <v>25</v>
      </c>
      <c r="M11" s="242" t="s">
        <v>26</v>
      </c>
      <c r="N11" s="242" t="s">
        <v>25</v>
      </c>
      <c r="O11" s="242" t="s">
        <v>26</v>
      </c>
      <c r="P11" s="242"/>
      <c r="Q11" s="242"/>
      <c r="R11" s="242" t="s">
        <v>25</v>
      </c>
      <c r="S11" s="242" t="s">
        <v>27</v>
      </c>
      <c r="T11" s="242" t="s">
        <v>28</v>
      </c>
      <c r="U11" s="242" t="s">
        <v>29</v>
      </c>
      <c r="V11" s="242" t="s">
        <v>30</v>
      </c>
      <c r="W11" s="242" t="s">
        <v>30</v>
      </c>
      <c r="X11" s="242" t="s">
        <v>31</v>
      </c>
      <c r="Y11" s="242" t="s">
        <v>32</v>
      </c>
      <c r="Z11" s="242" t="s">
        <v>25</v>
      </c>
      <c r="AA11" s="319" t="s">
        <v>210</v>
      </c>
      <c r="AB11" s="11"/>
    </row>
    <row r="12" spans="1:28" ht="15.2" customHeight="1" x14ac:dyDescent="0.25">
      <c r="A12" s="260" t="s">
        <v>18</v>
      </c>
      <c r="B12" s="242" t="s">
        <v>18</v>
      </c>
      <c r="C12" s="242" t="s">
        <v>35</v>
      </c>
      <c r="D12" s="242" t="s">
        <v>36</v>
      </c>
      <c r="E12" s="242" t="s">
        <v>37</v>
      </c>
      <c r="F12" s="242" t="s">
        <v>38</v>
      </c>
      <c r="G12" s="242" t="s">
        <v>16</v>
      </c>
      <c r="H12" s="242" t="s">
        <v>16</v>
      </c>
      <c r="I12" s="242" t="s">
        <v>39</v>
      </c>
      <c r="J12" s="242" t="s">
        <v>40</v>
      </c>
      <c r="K12" s="242" t="s">
        <v>41</v>
      </c>
      <c r="L12" s="242" t="s">
        <v>42</v>
      </c>
      <c r="M12" s="242" t="s">
        <v>42</v>
      </c>
      <c r="N12" s="242" t="s">
        <v>43</v>
      </c>
      <c r="O12" s="242" t="s">
        <v>43</v>
      </c>
      <c r="P12" s="242" t="s">
        <v>20</v>
      </c>
      <c r="Q12" s="242" t="s">
        <v>20</v>
      </c>
      <c r="R12" s="242" t="s">
        <v>44</v>
      </c>
      <c r="S12" s="242"/>
      <c r="T12" s="242" t="s">
        <v>44</v>
      </c>
      <c r="U12" s="242" t="s">
        <v>27</v>
      </c>
      <c r="V12" s="242" t="s">
        <v>45</v>
      </c>
      <c r="W12" s="242" t="s">
        <v>45</v>
      </c>
      <c r="X12" s="242" t="s">
        <v>46</v>
      </c>
      <c r="Y12" s="242" t="s">
        <v>47</v>
      </c>
      <c r="Z12" s="242" t="s">
        <v>48</v>
      </c>
      <c r="AA12" s="260"/>
      <c r="AB12" s="11"/>
    </row>
    <row r="13" spans="1:28" ht="15.2" customHeight="1" x14ac:dyDescent="0.25">
      <c r="A13" s="260" t="s">
        <v>49</v>
      </c>
      <c r="B13" s="242" t="s">
        <v>50</v>
      </c>
      <c r="C13" s="242" t="s">
        <v>51</v>
      </c>
      <c r="D13" s="242" t="s">
        <v>52</v>
      </c>
      <c r="E13" s="242" t="s">
        <v>53</v>
      </c>
      <c r="F13" s="242" t="s">
        <v>54</v>
      </c>
      <c r="G13" s="242" t="s">
        <v>16</v>
      </c>
      <c r="H13" s="242" t="s">
        <v>16</v>
      </c>
      <c r="I13" s="242" t="s">
        <v>55</v>
      </c>
      <c r="J13" s="242" t="s">
        <v>41</v>
      </c>
      <c r="K13" s="242" t="s">
        <v>56</v>
      </c>
      <c r="L13" s="242" t="s">
        <v>57</v>
      </c>
      <c r="M13" s="242" t="s">
        <v>57</v>
      </c>
      <c r="N13" s="242" t="s">
        <v>58</v>
      </c>
      <c r="O13" s="242" t="s">
        <v>58</v>
      </c>
      <c r="P13" s="242" t="s">
        <v>59</v>
      </c>
      <c r="Q13" s="242" t="s">
        <v>60</v>
      </c>
      <c r="R13" s="242" t="s">
        <v>61</v>
      </c>
      <c r="S13" s="242"/>
      <c r="T13" s="242" t="s">
        <v>61</v>
      </c>
      <c r="U13" s="211"/>
      <c r="V13" s="242" t="s">
        <v>62</v>
      </c>
      <c r="W13" s="242" t="s">
        <v>63</v>
      </c>
      <c r="X13" s="242" t="s">
        <v>64</v>
      </c>
      <c r="Y13" s="242" t="s">
        <v>25</v>
      </c>
      <c r="Z13" s="242" t="s">
        <v>65</v>
      </c>
      <c r="AA13" s="260"/>
      <c r="AB13" s="11"/>
    </row>
    <row r="14" spans="1:28" ht="15.2" customHeight="1" x14ac:dyDescent="0.25">
      <c r="A14" s="260" t="s">
        <v>66</v>
      </c>
      <c r="B14" s="242" t="s">
        <v>67</v>
      </c>
      <c r="C14" s="242" t="s">
        <v>67</v>
      </c>
      <c r="D14" s="242"/>
      <c r="E14" s="242"/>
      <c r="F14" s="242" t="s">
        <v>67</v>
      </c>
      <c r="G14" s="242"/>
      <c r="H14" s="242"/>
      <c r="I14" s="242"/>
      <c r="J14" s="242" t="s">
        <v>68</v>
      </c>
      <c r="K14" s="242" t="s">
        <v>69</v>
      </c>
      <c r="L14" s="242" t="s">
        <v>70</v>
      </c>
      <c r="M14" s="242" t="s">
        <v>70</v>
      </c>
      <c r="N14" s="242" t="s">
        <v>71</v>
      </c>
      <c r="O14" s="242" t="s">
        <v>71</v>
      </c>
      <c r="P14" s="242"/>
      <c r="Q14" s="242"/>
      <c r="R14" s="242"/>
      <c r="S14" s="242"/>
      <c r="T14" s="211"/>
      <c r="U14" s="242"/>
      <c r="V14" s="242" t="s">
        <v>72</v>
      </c>
      <c r="W14" s="242" t="s">
        <v>72</v>
      </c>
      <c r="X14" s="242" t="s">
        <v>73</v>
      </c>
      <c r="Y14" s="242" t="s">
        <v>74</v>
      </c>
      <c r="Z14" s="242"/>
      <c r="AA14" s="260"/>
      <c r="AB14" s="11"/>
    </row>
    <row r="15" spans="1:28" ht="15.2" customHeight="1" x14ac:dyDescent="0.25">
      <c r="A15" s="320"/>
      <c r="B15" s="321"/>
      <c r="C15" s="321"/>
      <c r="D15" s="321"/>
      <c r="E15" s="321"/>
      <c r="F15" s="321"/>
      <c r="G15" s="321"/>
      <c r="H15" s="321"/>
      <c r="I15" s="321"/>
      <c r="J15" s="321"/>
      <c r="K15" s="321" t="s">
        <v>68</v>
      </c>
      <c r="L15" s="321" t="s">
        <v>72</v>
      </c>
      <c r="M15" s="321" t="s">
        <v>72</v>
      </c>
      <c r="N15" s="321"/>
      <c r="O15" s="322"/>
      <c r="P15" s="321"/>
      <c r="Q15" s="321"/>
      <c r="R15" s="321"/>
      <c r="S15" s="321"/>
      <c r="T15" s="322"/>
      <c r="U15" s="321"/>
      <c r="V15" s="321"/>
      <c r="W15" s="321"/>
      <c r="X15" s="321" t="s">
        <v>67</v>
      </c>
      <c r="Y15" s="321"/>
      <c r="Z15" s="321"/>
      <c r="AA15" s="320"/>
      <c r="AB15" s="13"/>
    </row>
    <row r="16" spans="1:28" ht="15.2" customHeight="1" x14ac:dyDescent="0.3">
      <c r="A16" s="372">
        <v>1</v>
      </c>
      <c r="B16" s="354">
        <v>36</v>
      </c>
      <c r="C16" s="354">
        <v>22</v>
      </c>
      <c r="D16" s="355">
        <v>29</v>
      </c>
      <c r="E16" s="355">
        <v>-13</v>
      </c>
      <c r="F16" s="354">
        <v>27</v>
      </c>
      <c r="G16" s="355">
        <v>36</v>
      </c>
      <c r="H16" s="355">
        <v>0</v>
      </c>
      <c r="I16" s="355">
        <v>0</v>
      </c>
      <c r="J16" s="354">
        <v>0</v>
      </c>
      <c r="K16" s="354">
        <v>0.4</v>
      </c>
      <c r="L16" s="354">
        <v>92</v>
      </c>
      <c r="M16" s="354">
        <v>62</v>
      </c>
      <c r="N16" s="354">
        <v>3032</v>
      </c>
      <c r="O16" s="354">
        <v>3004</v>
      </c>
      <c r="P16" s="354"/>
      <c r="Q16" s="354"/>
      <c r="R16" s="354">
        <v>16</v>
      </c>
      <c r="S16" s="354" t="s">
        <v>138</v>
      </c>
      <c r="T16" s="357">
        <v>8</v>
      </c>
      <c r="U16" s="354" t="s">
        <v>75</v>
      </c>
      <c r="V16" s="354">
        <v>6</v>
      </c>
      <c r="W16" s="354">
        <v>2</v>
      </c>
      <c r="X16" s="357">
        <v>44.8</v>
      </c>
      <c r="Y16" s="354">
        <v>248</v>
      </c>
      <c r="Z16" s="354"/>
      <c r="AA16" s="358"/>
      <c r="AB16" s="3"/>
    </row>
    <row r="17" spans="1:28" ht="15.2" customHeight="1" x14ac:dyDescent="0.3">
      <c r="A17" s="372">
        <v>2</v>
      </c>
      <c r="B17" s="359">
        <v>43</v>
      </c>
      <c r="C17" s="354">
        <v>25</v>
      </c>
      <c r="D17" s="355">
        <v>34</v>
      </c>
      <c r="E17" s="355">
        <v>-7</v>
      </c>
      <c r="F17" s="354">
        <v>36</v>
      </c>
      <c r="G17" s="355">
        <v>31</v>
      </c>
      <c r="H17" s="355">
        <v>0</v>
      </c>
      <c r="I17" s="354">
        <v>0</v>
      </c>
      <c r="J17" s="354">
        <v>0</v>
      </c>
      <c r="K17" s="354" t="s">
        <v>49</v>
      </c>
      <c r="L17" s="354">
        <v>94</v>
      </c>
      <c r="M17" s="354">
        <v>67</v>
      </c>
      <c r="N17" s="354">
        <v>3009</v>
      </c>
      <c r="O17" s="354">
        <v>2987</v>
      </c>
      <c r="P17" s="354"/>
      <c r="Q17" s="354"/>
      <c r="R17" s="354">
        <v>12</v>
      </c>
      <c r="S17" s="354" t="s">
        <v>76</v>
      </c>
      <c r="T17" s="357">
        <v>5.2</v>
      </c>
      <c r="U17" s="354" t="s">
        <v>76</v>
      </c>
      <c r="V17" s="354">
        <v>2</v>
      </c>
      <c r="W17" s="354">
        <v>1</v>
      </c>
      <c r="X17" s="360">
        <v>45.1</v>
      </c>
      <c r="Y17" s="359">
        <v>432</v>
      </c>
      <c r="Z17" s="359"/>
      <c r="AA17" s="361"/>
      <c r="AB17" s="3"/>
    </row>
    <row r="18" spans="1:28" ht="15.2" customHeight="1" x14ac:dyDescent="0.3">
      <c r="A18" s="372">
        <v>3</v>
      </c>
      <c r="B18" s="354">
        <v>51</v>
      </c>
      <c r="C18" s="354">
        <v>33</v>
      </c>
      <c r="D18" s="355">
        <v>42</v>
      </c>
      <c r="E18" s="355">
        <v>2</v>
      </c>
      <c r="F18" s="354">
        <v>33</v>
      </c>
      <c r="G18" s="355">
        <v>23</v>
      </c>
      <c r="H18" s="355">
        <v>0</v>
      </c>
      <c r="I18" s="356" t="s">
        <v>49</v>
      </c>
      <c r="J18" s="354">
        <v>0</v>
      </c>
      <c r="K18" s="354">
        <v>0</v>
      </c>
      <c r="L18" s="354">
        <v>87</v>
      </c>
      <c r="M18" s="354">
        <v>54</v>
      </c>
      <c r="N18" s="354">
        <v>3017</v>
      </c>
      <c r="O18" s="354">
        <v>2979</v>
      </c>
      <c r="P18" s="354"/>
      <c r="Q18" s="354"/>
      <c r="R18" s="354">
        <v>13</v>
      </c>
      <c r="S18" s="354" t="s">
        <v>147</v>
      </c>
      <c r="T18" s="354">
        <v>6.7</v>
      </c>
      <c r="U18" s="354" t="s">
        <v>148</v>
      </c>
      <c r="V18" s="354">
        <v>10</v>
      </c>
      <c r="W18" s="354">
        <v>3</v>
      </c>
      <c r="X18" s="357">
        <v>47.7</v>
      </c>
      <c r="Y18" s="354">
        <v>473</v>
      </c>
      <c r="Z18" s="354"/>
      <c r="AA18" s="361"/>
      <c r="AB18" s="3"/>
    </row>
    <row r="19" spans="1:28" ht="15.2" customHeight="1" x14ac:dyDescent="0.3">
      <c r="A19" s="372">
        <v>4</v>
      </c>
      <c r="B19" s="354">
        <v>50</v>
      </c>
      <c r="C19" s="354">
        <v>25</v>
      </c>
      <c r="D19" s="355">
        <v>38</v>
      </c>
      <c r="E19" s="355">
        <v>0</v>
      </c>
      <c r="F19" s="354">
        <v>47</v>
      </c>
      <c r="G19" s="355">
        <v>27</v>
      </c>
      <c r="H19" s="355">
        <v>0</v>
      </c>
      <c r="I19" s="355">
        <v>0</v>
      </c>
      <c r="J19" s="354">
        <v>0</v>
      </c>
      <c r="K19" s="354">
        <v>0</v>
      </c>
      <c r="L19" s="354">
        <v>95</v>
      </c>
      <c r="M19" s="354">
        <v>59</v>
      </c>
      <c r="N19" s="354">
        <v>3023</v>
      </c>
      <c r="O19" s="354">
        <v>3005</v>
      </c>
      <c r="P19" s="354"/>
      <c r="Q19" s="354"/>
      <c r="R19" s="354">
        <v>14</v>
      </c>
      <c r="S19" s="354" t="s">
        <v>139</v>
      </c>
      <c r="T19" s="357">
        <v>6.3</v>
      </c>
      <c r="U19" s="362" t="s">
        <v>76</v>
      </c>
      <c r="V19" s="354">
        <v>2</v>
      </c>
      <c r="W19" s="354">
        <v>9</v>
      </c>
      <c r="X19" s="357">
        <v>46.8</v>
      </c>
      <c r="Y19" s="354">
        <v>424</v>
      </c>
      <c r="Z19" s="354"/>
      <c r="AA19" s="361"/>
      <c r="AB19" s="3"/>
    </row>
    <row r="20" spans="1:28" ht="15.2" customHeight="1" x14ac:dyDescent="0.3">
      <c r="A20" s="372">
        <v>5</v>
      </c>
      <c r="B20" s="359">
        <v>58</v>
      </c>
      <c r="C20" s="354">
        <v>37</v>
      </c>
      <c r="D20" s="355">
        <v>48</v>
      </c>
      <c r="E20" s="355">
        <v>9</v>
      </c>
      <c r="F20" s="354">
        <v>55</v>
      </c>
      <c r="G20" s="355">
        <v>17</v>
      </c>
      <c r="H20" s="355">
        <v>0</v>
      </c>
      <c r="I20" s="355">
        <v>0</v>
      </c>
      <c r="J20" s="354">
        <v>0</v>
      </c>
      <c r="K20" s="354">
        <v>0</v>
      </c>
      <c r="L20" s="354">
        <v>90</v>
      </c>
      <c r="M20" s="354">
        <v>60</v>
      </c>
      <c r="N20" s="354">
        <v>3006</v>
      </c>
      <c r="O20" s="354">
        <v>2956</v>
      </c>
      <c r="P20" s="354"/>
      <c r="Q20" s="354"/>
      <c r="R20" s="354">
        <v>22</v>
      </c>
      <c r="S20" s="354" t="s">
        <v>75</v>
      </c>
      <c r="T20" s="357">
        <v>12.4</v>
      </c>
      <c r="U20" s="354" t="s">
        <v>75</v>
      </c>
      <c r="V20" s="354">
        <v>6</v>
      </c>
      <c r="W20" s="354">
        <v>10</v>
      </c>
      <c r="X20" s="360">
        <v>49.3</v>
      </c>
      <c r="Y20" s="359">
        <v>320</v>
      </c>
      <c r="Z20" s="359"/>
      <c r="AA20" s="361"/>
      <c r="AB20" s="3"/>
    </row>
    <row r="21" spans="1:28" ht="15.2" customHeight="1" x14ac:dyDescent="0.3">
      <c r="A21" s="372">
        <v>6</v>
      </c>
      <c r="B21" s="354">
        <v>56</v>
      </c>
      <c r="C21" s="354">
        <v>40</v>
      </c>
      <c r="D21" s="355">
        <v>48</v>
      </c>
      <c r="E21" s="355">
        <v>9</v>
      </c>
      <c r="F21" s="354">
        <v>40</v>
      </c>
      <c r="G21" s="355">
        <v>17</v>
      </c>
      <c r="H21" s="355">
        <v>0</v>
      </c>
      <c r="I21" s="355">
        <v>0</v>
      </c>
      <c r="J21" s="355">
        <v>0</v>
      </c>
      <c r="K21" s="355">
        <v>0</v>
      </c>
      <c r="L21" s="354">
        <v>93</v>
      </c>
      <c r="M21" s="354">
        <v>70</v>
      </c>
      <c r="N21" s="354">
        <v>2996</v>
      </c>
      <c r="O21" s="354">
        <v>2956</v>
      </c>
      <c r="P21" s="354"/>
      <c r="Q21" s="354"/>
      <c r="R21" s="354">
        <v>23</v>
      </c>
      <c r="S21" s="354" t="s">
        <v>78</v>
      </c>
      <c r="T21" s="357">
        <v>12.4</v>
      </c>
      <c r="U21" s="354" t="s">
        <v>143</v>
      </c>
      <c r="V21" s="354">
        <v>0</v>
      </c>
      <c r="W21" s="354">
        <v>10</v>
      </c>
      <c r="X21" s="357">
        <v>51.3</v>
      </c>
      <c r="Y21" s="354">
        <v>296</v>
      </c>
      <c r="Z21" s="354"/>
      <c r="AA21" s="361"/>
      <c r="AB21" s="3"/>
    </row>
    <row r="22" spans="1:28" ht="15.2" customHeight="1" x14ac:dyDescent="0.3">
      <c r="A22" s="372">
        <v>7</v>
      </c>
      <c r="B22" s="354">
        <v>46</v>
      </c>
      <c r="C22" s="354">
        <v>38</v>
      </c>
      <c r="D22" s="355">
        <v>42</v>
      </c>
      <c r="E22" s="355">
        <v>3</v>
      </c>
      <c r="F22" s="354">
        <v>46</v>
      </c>
      <c r="G22" s="355">
        <v>23</v>
      </c>
      <c r="H22" s="355">
        <v>0</v>
      </c>
      <c r="I22" s="355" t="s">
        <v>49</v>
      </c>
      <c r="J22" s="355">
        <v>0</v>
      </c>
      <c r="K22" s="355">
        <v>0</v>
      </c>
      <c r="L22" s="354">
        <v>87</v>
      </c>
      <c r="M22" s="354">
        <v>75</v>
      </c>
      <c r="N22" s="354">
        <v>3004</v>
      </c>
      <c r="O22" s="354">
        <v>2985</v>
      </c>
      <c r="P22" s="354"/>
      <c r="Q22" s="354"/>
      <c r="R22" s="354">
        <v>18</v>
      </c>
      <c r="S22" s="354" t="s">
        <v>138</v>
      </c>
      <c r="T22" s="357">
        <v>11.1</v>
      </c>
      <c r="U22" s="354" t="s">
        <v>139</v>
      </c>
      <c r="V22" s="354">
        <v>10</v>
      </c>
      <c r="W22" s="354">
        <v>10</v>
      </c>
      <c r="X22" s="357">
        <v>48.3</v>
      </c>
      <c r="Y22" s="354">
        <v>306</v>
      </c>
      <c r="Z22" s="354"/>
      <c r="AA22" s="361" t="s">
        <v>544</v>
      </c>
      <c r="AB22" s="3"/>
    </row>
    <row r="23" spans="1:28" ht="15.2" customHeight="1" x14ac:dyDescent="0.3">
      <c r="A23" s="372">
        <v>8</v>
      </c>
      <c r="B23" s="354">
        <v>50</v>
      </c>
      <c r="C23" s="354">
        <v>40</v>
      </c>
      <c r="D23" s="355">
        <v>45</v>
      </c>
      <c r="E23" s="355">
        <v>7</v>
      </c>
      <c r="F23" s="354">
        <v>40</v>
      </c>
      <c r="G23" s="355">
        <v>20</v>
      </c>
      <c r="H23" s="355">
        <v>0</v>
      </c>
      <c r="I23" s="355">
        <v>0</v>
      </c>
      <c r="J23" s="355">
        <v>0</v>
      </c>
      <c r="K23" s="355">
        <v>0</v>
      </c>
      <c r="L23" s="354">
        <v>86</v>
      </c>
      <c r="M23" s="354">
        <v>70</v>
      </c>
      <c r="N23" s="354">
        <v>2996</v>
      </c>
      <c r="O23" s="354">
        <v>2974</v>
      </c>
      <c r="P23" s="354"/>
      <c r="Q23" s="354"/>
      <c r="R23" s="354">
        <v>21</v>
      </c>
      <c r="S23" s="354" t="s">
        <v>143</v>
      </c>
      <c r="T23" s="357">
        <v>11.1</v>
      </c>
      <c r="U23" s="354" t="s">
        <v>78</v>
      </c>
      <c r="V23" s="354">
        <v>10</v>
      </c>
      <c r="W23" s="354">
        <v>8</v>
      </c>
      <c r="X23" s="357">
        <v>49.3</v>
      </c>
      <c r="Y23" s="354">
        <v>223</v>
      </c>
      <c r="Z23" s="354"/>
      <c r="AA23" s="361"/>
      <c r="AB23" s="3"/>
    </row>
    <row r="24" spans="1:28" ht="15.2" customHeight="1" x14ac:dyDescent="0.3">
      <c r="A24" s="372">
        <v>9</v>
      </c>
      <c r="B24" s="354">
        <v>49</v>
      </c>
      <c r="C24" s="354">
        <v>35</v>
      </c>
      <c r="D24" s="355">
        <v>42</v>
      </c>
      <c r="E24" s="355">
        <v>4</v>
      </c>
      <c r="F24" s="354">
        <v>37</v>
      </c>
      <c r="G24" s="355">
        <v>23</v>
      </c>
      <c r="H24" s="355">
        <v>0</v>
      </c>
      <c r="I24" s="355">
        <v>0</v>
      </c>
      <c r="J24" s="355">
        <v>0</v>
      </c>
      <c r="K24" s="355">
        <v>0</v>
      </c>
      <c r="L24" s="354">
        <v>80</v>
      </c>
      <c r="M24" s="354">
        <v>38</v>
      </c>
      <c r="N24" s="354">
        <v>3011</v>
      </c>
      <c r="O24" s="354">
        <v>2994</v>
      </c>
      <c r="P24" s="354"/>
      <c r="Q24" s="354"/>
      <c r="R24" s="354">
        <v>25</v>
      </c>
      <c r="S24" s="354" t="s">
        <v>78</v>
      </c>
      <c r="T24" s="357">
        <v>11.4</v>
      </c>
      <c r="U24" s="354" t="s">
        <v>143</v>
      </c>
      <c r="V24" s="354">
        <v>0</v>
      </c>
      <c r="W24" s="354">
        <v>10</v>
      </c>
      <c r="X24" s="357">
        <v>48.4</v>
      </c>
      <c r="Y24" s="354">
        <v>417</v>
      </c>
      <c r="Z24" s="354"/>
      <c r="AA24" s="361"/>
      <c r="AB24" s="3"/>
    </row>
    <row r="25" spans="1:28" ht="15.2" customHeight="1" x14ac:dyDescent="0.3">
      <c r="A25" s="372">
        <v>10</v>
      </c>
      <c r="B25" s="354">
        <v>39</v>
      </c>
      <c r="C25" s="354">
        <v>35</v>
      </c>
      <c r="D25" s="355">
        <v>37</v>
      </c>
      <c r="E25" s="355">
        <v>1</v>
      </c>
      <c r="F25" s="354">
        <v>37</v>
      </c>
      <c r="G25" s="355">
        <v>28</v>
      </c>
      <c r="H25" s="355">
        <v>0</v>
      </c>
      <c r="I25" s="356" t="s">
        <v>49</v>
      </c>
      <c r="J25" s="355" t="s">
        <v>49</v>
      </c>
      <c r="K25" s="355">
        <v>0</v>
      </c>
      <c r="L25" s="354">
        <v>82</v>
      </c>
      <c r="M25" s="354">
        <v>75</v>
      </c>
      <c r="N25" s="354">
        <v>3038</v>
      </c>
      <c r="O25" s="354">
        <v>3008</v>
      </c>
      <c r="P25" s="354"/>
      <c r="Q25" s="354"/>
      <c r="R25" s="354">
        <v>15</v>
      </c>
      <c r="S25" s="354" t="s">
        <v>143</v>
      </c>
      <c r="T25" s="354">
        <v>6.9</v>
      </c>
      <c r="U25" s="354" t="s">
        <v>78</v>
      </c>
      <c r="V25" s="354">
        <v>10</v>
      </c>
      <c r="W25" s="354">
        <v>10</v>
      </c>
      <c r="X25" s="357">
        <v>47.3</v>
      </c>
      <c r="Y25" s="354">
        <v>163</v>
      </c>
      <c r="Z25" s="354"/>
      <c r="AA25" s="361"/>
      <c r="AB25" s="3"/>
    </row>
    <row r="26" spans="1:28" ht="15.2" customHeight="1" x14ac:dyDescent="0.3">
      <c r="A26" s="372">
        <v>11</v>
      </c>
      <c r="B26" s="354">
        <v>46</v>
      </c>
      <c r="C26" s="354">
        <v>35</v>
      </c>
      <c r="D26" s="355">
        <v>41</v>
      </c>
      <c r="E26" s="355">
        <v>6</v>
      </c>
      <c r="F26" s="354">
        <v>45</v>
      </c>
      <c r="G26" s="355">
        <v>24</v>
      </c>
      <c r="H26" s="355">
        <v>0</v>
      </c>
      <c r="I26" s="356" t="s">
        <v>49</v>
      </c>
      <c r="J26" s="355" t="s">
        <v>49</v>
      </c>
      <c r="K26" s="355">
        <v>0</v>
      </c>
      <c r="L26" s="354">
        <v>82</v>
      </c>
      <c r="M26" s="354">
        <v>67</v>
      </c>
      <c r="N26" s="354">
        <v>3038</v>
      </c>
      <c r="O26" s="354">
        <v>3011</v>
      </c>
      <c r="P26" s="354"/>
      <c r="Q26" s="354"/>
      <c r="R26" s="354">
        <v>23</v>
      </c>
      <c r="S26" s="354" t="s">
        <v>211</v>
      </c>
      <c r="T26" s="357">
        <v>13.1</v>
      </c>
      <c r="U26" s="354" t="s">
        <v>139</v>
      </c>
      <c r="V26" s="354">
        <v>3</v>
      </c>
      <c r="W26" s="354">
        <v>10</v>
      </c>
      <c r="X26" s="357">
        <v>46.4</v>
      </c>
      <c r="Y26" s="354">
        <v>311</v>
      </c>
      <c r="Z26" s="354"/>
      <c r="AA26" s="361"/>
      <c r="AB26" s="3"/>
    </row>
    <row r="27" spans="1:28" ht="15.2" customHeight="1" x14ac:dyDescent="0.3">
      <c r="A27" s="372">
        <v>12</v>
      </c>
      <c r="B27" s="354">
        <v>59</v>
      </c>
      <c r="C27" s="354">
        <v>41</v>
      </c>
      <c r="D27" s="355">
        <v>50</v>
      </c>
      <c r="E27" s="355">
        <v>17</v>
      </c>
      <c r="F27" s="354">
        <v>46</v>
      </c>
      <c r="G27" s="355">
        <v>15</v>
      </c>
      <c r="H27" s="355">
        <v>0</v>
      </c>
      <c r="I27" s="355">
        <v>0</v>
      </c>
      <c r="J27" s="355">
        <v>0</v>
      </c>
      <c r="K27" s="355">
        <v>0</v>
      </c>
      <c r="L27" s="354">
        <v>76</v>
      </c>
      <c r="M27" s="354">
        <v>43</v>
      </c>
      <c r="N27" s="354">
        <v>3024</v>
      </c>
      <c r="O27" s="354">
        <v>3001</v>
      </c>
      <c r="P27" s="354"/>
      <c r="Q27" s="354"/>
      <c r="R27" s="354">
        <v>16</v>
      </c>
      <c r="S27" s="354" t="s">
        <v>76</v>
      </c>
      <c r="T27" s="357">
        <v>9.6999999999999993</v>
      </c>
      <c r="U27" s="354" t="s">
        <v>144</v>
      </c>
      <c r="V27" s="354">
        <v>9</v>
      </c>
      <c r="W27" s="354">
        <v>2</v>
      </c>
      <c r="X27" s="357">
        <v>48.7</v>
      </c>
      <c r="Y27" s="354">
        <v>476</v>
      </c>
      <c r="Z27" s="354"/>
      <c r="AA27" s="361"/>
      <c r="AB27" s="3"/>
    </row>
    <row r="28" spans="1:28" ht="15.2" customHeight="1" x14ac:dyDescent="0.3">
      <c r="A28" s="372">
        <v>13</v>
      </c>
      <c r="B28" s="354">
        <v>57</v>
      </c>
      <c r="C28" s="354">
        <v>40</v>
      </c>
      <c r="D28" s="355">
        <v>49</v>
      </c>
      <c r="E28" s="355">
        <v>14</v>
      </c>
      <c r="F28" s="354">
        <v>47</v>
      </c>
      <c r="G28" s="355">
        <v>16</v>
      </c>
      <c r="H28" s="355">
        <v>0</v>
      </c>
      <c r="I28" s="355">
        <v>0</v>
      </c>
      <c r="J28" s="355">
        <v>0</v>
      </c>
      <c r="K28" s="355">
        <v>0</v>
      </c>
      <c r="L28" s="354">
        <v>71</v>
      </c>
      <c r="M28" s="354">
        <v>35</v>
      </c>
      <c r="N28" s="354">
        <v>3041</v>
      </c>
      <c r="O28" s="354">
        <v>3024</v>
      </c>
      <c r="P28" s="354"/>
      <c r="Q28" s="354"/>
      <c r="R28" s="354">
        <v>14</v>
      </c>
      <c r="S28" s="354" t="s">
        <v>139</v>
      </c>
      <c r="T28" s="354">
        <v>8.8000000000000007</v>
      </c>
      <c r="U28" s="354" t="s">
        <v>138</v>
      </c>
      <c r="V28" s="354">
        <v>0</v>
      </c>
      <c r="W28" s="354">
        <v>4</v>
      </c>
      <c r="X28" s="357">
        <v>48.9</v>
      </c>
      <c r="Y28" s="354">
        <v>408</v>
      </c>
      <c r="Z28" s="354"/>
      <c r="AA28" s="361"/>
      <c r="AB28" s="3"/>
    </row>
    <row r="29" spans="1:28" ht="15.2" customHeight="1" x14ac:dyDescent="0.3">
      <c r="A29" s="372">
        <v>14</v>
      </c>
      <c r="B29" s="354">
        <v>66</v>
      </c>
      <c r="C29" s="354">
        <v>46</v>
      </c>
      <c r="D29" s="355">
        <v>56</v>
      </c>
      <c r="E29" s="355">
        <v>21</v>
      </c>
      <c r="F29" s="354">
        <v>53</v>
      </c>
      <c r="G29" s="355">
        <v>9</v>
      </c>
      <c r="H29" s="355">
        <v>0</v>
      </c>
      <c r="I29" s="355">
        <v>0</v>
      </c>
      <c r="J29" s="355">
        <v>0</v>
      </c>
      <c r="K29" s="355">
        <v>0</v>
      </c>
      <c r="L29" s="354">
        <v>56</v>
      </c>
      <c r="M29" s="354">
        <v>40</v>
      </c>
      <c r="N29" s="354">
        <v>3026</v>
      </c>
      <c r="O29" s="354">
        <v>2991</v>
      </c>
      <c r="P29" s="354"/>
      <c r="Q29" s="354"/>
      <c r="R29" s="354">
        <v>26</v>
      </c>
      <c r="S29" s="354" t="s">
        <v>138</v>
      </c>
      <c r="T29" s="357">
        <v>15.3</v>
      </c>
      <c r="U29" s="354" t="s">
        <v>76</v>
      </c>
      <c r="V29" s="354">
        <v>7</v>
      </c>
      <c r="W29" s="354">
        <v>8</v>
      </c>
      <c r="X29" s="357"/>
      <c r="Y29" s="354">
        <v>520</v>
      </c>
      <c r="Z29" s="354"/>
      <c r="AA29" s="361"/>
      <c r="AB29" s="3"/>
    </row>
    <row r="30" spans="1:28" ht="15.2" customHeight="1" x14ac:dyDescent="0.3">
      <c r="A30" s="372">
        <v>15</v>
      </c>
      <c r="B30" s="354">
        <v>62</v>
      </c>
      <c r="C30" s="354">
        <v>37</v>
      </c>
      <c r="D30" s="355">
        <v>50</v>
      </c>
      <c r="E30" s="355">
        <v>15</v>
      </c>
      <c r="F30" s="354">
        <v>52</v>
      </c>
      <c r="G30" s="355">
        <v>15</v>
      </c>
      <c r="H30" s="355">
        <v>0</v>
      </c>
      <c r="I30" s="355">
        <v>0</v>
      </c>
      <c r="J30" s="355">
        <v>0</v>
      </c>
      <c r="K30" s="355">
        <v>0</v>
      </c>
      <c r="L30" s="354">
        <v>90</v>
      </c>
      <c r="M30" s="354">
        <v>30</v>
      </c>
      <c r="N30" s="354">
        <v>3028</v>
      </c>
      <c r="O30" s="354">
        <v>2995</v>
      </c>
      <c r="P30" s="354"/>
      <c r="Q30" s="354"/>
      <c r="R30" s="354">
        <v>18</v>
      </c>
      <c r="S30" s="354" t="s">
        <v>138</v>
      </c>
      <c r="T30" s="354">
        <v>9.4</v>
      </c>
      <c r="U30" s="354" t="s">
        <v>138</v>
      </c>
      <c r="V30" s="354">
        <v>0</v>
      </c>
      <c r="W30" s="354">
        <v>0</v>
      </c>
      <c r="X30" s="357">
        <v>51.3</v>
      </c>
      <c r="Y30" s="354">
        <v>396</v>
      </c>
      <c r="Z30" s="354"/>
      <c r="AA30" s="363"/>
      <c r="AB30" s="3"/>
    </row>
    <row r="31" spans="1:28" ht="15.2" customHeight="1" x14ac:dyDescent="0.3">
      <c r="A31" s="372">
        <v>16</v>
      </c>
      <c r="B31" s="354">
        <v>68</v>
      </c>
      <c r="C31" s="354">
        <v>36</v>
      </c>
      <c r="D31" s="355">
        <v>52</v>
      </c>
      <c r="E31" s="355">
        <v>17</v>
      </c>
      <c r="F31" s="354">
        <v>36</v>
      </c>
      <c r="G31" s="355">
        <v>13</v>
      </c>
      <c r="H31" s="355">
        <v>0</v>
      </c>
      <c r="I31" s="355">
        <v>0</v>
      </c>
      <c r="J31" s="355">
        <v>0</v>
      </c>
      <c r="K31" s="355">
        <v>0</v>
      </c>
      <c r="L31" s="354">
        <v>81</v>
      </c>
      <c r="M31" s="354">
        <v>45</v>
      </c>
      <c r="N31" s="354">
        <v>2998</v>
      </c>
      <c r="O31" s="354">
        <v>2951</v>
      </c>
      <c r="P31" s="354"/>
      <c r="Q31" s="354"/>
      <c r="R31" s="354">
        <v>27</v>
      </c>
      <c r="S31" s="354" t="s">
        <v>143</v>
      </c>
      <c r="T31" s="357">
        <v>15.3</v>
      </c>
      <c r="U31" s="354" t="s">
        <v>76</v>
      </c>
      <c r="V31" s="354">
        <v>7</v>
      </c>
      <c r="W31" s="354">
        <v>8</v>
      </c>
      <c r="X31" s="357">
        <v>53.4</v>
      </c>
      <c r="Y31" s="354">
        <v>431</v>
      </c>
      <c r="Z31" s="354"/>
      <c r="AA31" s="361" t="s">
        <v>545</v>
      </c>
      <c r="AB31" s="3"/>
    </row>
    <row r="32" spans="1:28" ht="15.2" customHeight="1" x14ac:dyDescent="0.3">
      <c r="A32" s="372">
        <v>17</v>
      </c>
      <c r="B32" s="354">
        <v>45</v>
      </c>
      <c r="C32" s="354">
        <v>28</v>
      </c>
      <c r="D32" s="355">
        <v>37</v>
      </c>
      <c r="E32" s="355">
        <v>2</v>
      </c>
      <c r="F32" s="354">
        <v>38</v>
      </c>
      <c r="G32" s="355">
        <v>28</v>
      </c>
      <c r="H32" s="355">
        <v>0</v>
      </c>
      <c r="I32" s="355">
        <v>0</v>
      </c>
      <c r="J32" s="355">
        <v>0</v>
      </c>
      <c r="K32" s="355">
        <v>0</v>
      </c>
      <c r="L32" s="354">
        <v>86</v>
      </c>
      <c r="M32" s="354">
        <v>34</v>
      </c>
      <c r="N32" s="354">
        <v>3009</v>
      </c>
      <c r="O32" s="354">
        <v>2998</v>
      </c>
      <c r="P32" s="354"/>
      <c r="Q32" s="354"/>
      <c r="R32" s="354">
        <v>16</v>
      </c>
      <c r="S32" s="354" t="s">
        <v>76</v>
      </c>
      <c r="T32" s="354">
        <v>8.1</v>
      </c>
      <c r="U32" s="354" t="s">
        <v>141</v>
      </c>
      <c r="V32" s="354">
        <v>6</v>
      </c>
      <c r="W32" s="354">
        <v>1</v>
      </c>
      <c r="X32" s="357">
        <v>48.4</v>
      </c>
      <c r="Y32" s="354">
        <v>406</v>
      </c>
      <c r="Z32" s="354"/>
      <c r="AA32" s="361"/>
      <c r="AB32" s="3"/>
    </row>
    <row r="33" spans="1:30" ht="15.2" customHeight="1" x14ac:dyDescent="0.3">
      <c r="A33" s="372">
        <v>18</v>
      </c>
      <c r="B33" s="354">
        <v>56</v>
      </c>
      <c r="C33" s="354">
        <v>32</v>
      </c>
      <c r="D33" s="355">
        <v>44</v>
      </c>
      <c r="E33" s="355">
        <v>10</v>
      </c>
      <c r="F33" s="354">
        <v>36</v>
      </c>
      <c r="G33" s="355">
        <v>21</v>
      </c>
      <c r="H33" s="355">
        <v>0</v>
      </c>
      <c r="I33" s="355">
        <v>0</v>
      </c>
      <c r="J33" s="355">
        <v>0</v>
      </c>
      <c r="K33" s="355">
        <v>0</v>
      </c>
      <c r="L33" s="354">
        <v>85</v>
      </c>
      <c r="M33" s="354">
        <v>46</v>
      </c>
      <c r="N33" s="354">
        <v>3003</v>
      </c>
      <c r="O33" s="354">
        <v>2994</v>
      </c>
      <c r="P33" s="354"/>
      <c r="Q33" s="354"/>
      <c r="R33" s="354">
        <v>15</v>
      </c>
      <c r="S33" s="354" t="s">
        <v>144</v>
      </c>
      <c r="T33" s="354">
        <v>9.3000000000000007</v>
      </c>
      <c r="U33" s="354" t="s">
        <v>144</v>
      </c>
      <c r="V33" s="354">
        <v>0</v>
      </c>
      <c r="W33" s="354">
        <v>0</v>
      </c>
      <c r="X33" s="357">
        <v>48</v>
      </c>
      <c r="Y33" s="354">
        <v>373</v>
      </c>
      <c r="Z33" s="354"/>
      <c r="AA33" s="361"/>
      <c r="AB33" s="11"/>
      <c r="AC33" s="41"/>
      <c r="AD33" s="41"/>
    </row>
    <row r="34" spans="1:30" ht="15.2" customHeight="1" x14ac:dyDescent="0.3">
      <c r="A34" s="372">
        <v>19</v>
      </c>
      <c r="B34" s="354">
        <v>55</v>
      </c>
      <c r="C34" s="354">
        <v>34</v>
      </c>
      <c r="D34" s="355">
        <v>45</v>
      </c>
      <c r="E34" s="355">
        <v>12</v>
      </c>
      <c r="F34" s="354">
        <v>43</v>
      </c>
      <c r="G34" s="355">
        <v>20</v>
      </c>
      <c r="H34" s="355">
        <v>0</v>
      </c>
      <c r="I34" s="355">
        <v>0</v>
      </c>
      <c r="J34" s="355">
        <v>0</v>
      </c>
      <c r="K34" s="354">
        <v>0</v>
      </c>
      <c r="L34" s="354">
        <v>84</v>
      </c>
      <c r="M34" s="354">
        <v>40</v>
      </c>
      <c r="N34" s="354">
        <v>3018</v>
      </c>
      <c r="O34" s="354">
        <v>2999</v>
      </c>
      <c r="P34" s="354"/>
      <c r="Q34" s="354"/>
      <c r="R34" s="354">
        <v>15</v>
      </c>
      <c r="S34" s="354" t="s">
        <v>138</v>
      </c>
      <c r="T34" s="354">
        <v>8.9</v>
      </c>
      <c r="U34" s="354" t="s">
        <v>139</v>
      </c>
      <c r="V34" s="354">
        <v>0</v>
      </c>
      <c r="W34" s="354">
        <v>2</v>
      </c>
      <c r="X34" s="357">
        <v>48.4</v>
      </c>
      <c r="Y34" s="354">
        <v>373</v>
      </c>
      <c r="Z34" s="354"/>
      <c r="AA34" s="361"/>
      <c r="AB34" s="42"/>
      <c r="AC34" s="23"/>
    </row>
    <row r="35" spans="1:30" ht="15.2" customHeight="1" x14ac:dyDescent="0.3">
      <c r="A35" s="372">
        <v>20</v>
      </c>
      <c r="B35" s="354">
        <v>46</v>
      </c>
      <c r="C35" s="359">
        <v>39</v>
      </c>
      <c r="D35" s="355">
        <v>43</v>
      </c>
      <c r="E35" s="355">
        <v>12</v>
      </c>
      <c r="F35" s="354">
        <v>41</v>
      </c>
      <c r="G35" s="355">
        <v>22</v>
      </c>
      <c r="H35" s="355">
        <v>0</v>
      </c>
      <c r="I35" s="355">
        <v>0</v>
      </c>
      <c r="J35" s="355">
        <v>0</v>
      </c>
      <c r="K35" s="355">
        <v>0</v>
      </c>
      <c r="L35" s="354">
        <v>83</v>
      </c>
      <c r="M35" s="354">
        <v>58</v>
      </c>
      <c r="N35" s="354">
        <v>3024</v>
      </c>
      <c r="O35" s="354">
        <v>3010</v>
      </c>
      <c r="P35" s="354"/>
      <c r="Q35" s="354"/>
      <c r="R35" s="354">
        <v>12</v>
      </c>
      <c r="S35" s="354" t="s">
        <v>139</v>
      </c>
      <c r="T35" s="354">
        <v>6.7</v>
      </c>
      <c r="U35" s="354" t="s">
        <v>139</v>
      </c>
      <c r="V35" s="354">
        <v>10</v>
      </c>
      <c r="W35" s="354">
        <v>10</v>
      </c>
      <c r="X35" s="357">
        <v>48.2</v>
      </c>
      <c r="Y35" s="354">
        <v>241</v>
      </c>
      <c r="Z35" s="354"/>
      <c r="AA35" s="361"/>
      <c r="AB35" s="3"/>
    </row>
    <row r="36" spans="1:30" ht="15.2" customHeight="1" x14ac:dyDescent="0.3">
      <c r="A36" s="372">
        <v>21</v>
      </c>
      <c r="B36" s="354">
        <v>41</v>
      </c>
      <c r="C36" s="354">
        <v>29</v>
      </c>
      <c r="D36" s="355">
        <v>35</v>
      </c>
      <c r="E36" s="355">
        <v>5</v>
      </c>
      <c r="F36" s="354">
        <v>29</v>
      </c>
      <c r="G36" s="355">
        <v>30</v>
      </c>
      <c r="H36" s="355">
        <v>0</v>
      </c>
      <c r="I36" s="355" t="s">
        <v>49</v>
      </c>
      <c r="J36" s="355">
        <v>0</v>
      </c>
      <c r="K36" s="354">
        <v>0</v>
      </c>
      <c r="L36" s="354">
        <v>94</v>
      </c>
      <c r="M36" s="354">
        <v>78</v>
      </c>
      <c r="N36" s="354">
        <v>3016</v>
      </c>
      <c r="O36" s="354">
        <v>3005</v>
      </c>
      <c r="P36" s="354"/>
      <c r="Q36" s="354"/>
      <c r="R36" s="354">
        <v>17</v>
      </c>
      <c r="S36" s="354" t="s">
        <v>77</v>
      </c>
      <c r="T36" s="357">
        <v>10.1</v>
      </c>
      <c r="U36" s="354" t="s">
        <v>78</v>
      </c>
      <c r="V36" s="354">
        <v>10</v>
      </c>
      <c r="W36" s="354">
        <v>1</v>
      </c>
      <c r="X36" s="357">
        <v>47.3</v>
      </c>
      <c r="Y36" s="354">
        <v>121</v>
      </c>
      <c r="Z36" s="354"/>
      <c r="AA36" s="361"/>
      <c r="AB36" s="3"/>
    </row>
    <row r="37" spans="1:30" ht="15.2" customHeight="1" x14ac:dyDescent="0.3">
      <c r="A37" s="372">
        <v>22</v>
      </c>
      <c r="B37" s="354">
        <v>46</v>
      </c>
      <c r="C37" s="354">
        <v>26</v>
      </c>
      <c r="D37" s="355">
        <v>36</v>
      </c>
      <c r="E37" s="355">
        <v>6</v>
      </c>
      <c r="F37" s="354">
        <v>37</v>
      </c>
      <c r="G37" s="355">
        <v>29</v>
      </c>
      <c r="H37" s="355">
        <v>0</v>
      </c>
      <c r="I37" s="355">
        <v>0</v>
      </c>
      <c r="J37" s="355">
        <v>0</v>
      </c>
      <c r="K37" s="354">
        <v>0</v>
      </c>
      <c r="L37" s="354">
        <v>81</v>
      </c>
      <c r="M37" s="354">
        <v>41</v>
      </c>
      <c r="N37" s="354">
        <v>3015</v>
      </c>
      <c r="O37" s="354">
        <v>2974</v>
      </c>
      <c r="P37" s="354"/>
      <c r="Q37" s="354"/>
      <c r="R37" s="354">
        <v>19</v>
      </c>
      <c r="S37" s="354" t="s">
        <v>138</v>
      </c>
      <c r="T37" s="354">
        <v>11.1</v>
      </c>
      <c r="U37" s="354" t="s">
        <v>75</v>
      </c>
      <c r="V37" s="354">
        <v>3</v>
      </c>
      <c r="W37" s="354">
        <v>8</v>
      </c>
      <c r="X37" s="357">
        <v>44.4</v>
      </c>
      <c r="Y37" s="354">
        <v>431</v>
      </c>
      <c r="Z37" s="354"/>
      <c r="AA37" s="361"/>
      <c r="AB37" s="3"/>
    </row>
    <row r="38" spans="1:30" ht="15.2" customHeight="1" x14ac:dyDescent="0.3">
      <c r="A38" s="372">
        <v>23</v>
      </c>
      <c r="B38" s="354">
        <v>37</v>
      </c>
      <c r="C38" s="354">
        <v>19</v>
      </c>
      <c r="D38" s="355">
        <v>28</v>
      </c>
      <c r="E38" s="355">
        <v>0</v>
      </c>
      <c r="F38" s="354">
        <v>19</v>
      </c>
      <c r="G38" s="355">
        <v>37</v>
      </c>
      <c r="H38" s="355">
        <v>0</v>
      </c>
      <c r="I38" s="355">
        <v>0</v>
      </c>
      <c r="J38" s="355">
        <v>0</v>
      </c>
      <c r="K38" s="354">
        <v>0</v>
      </c>
      <c r="L38" s="354">
        <v>72</v>
      </c>
      <c r="M38" s="354">
        <v>51</v>
      </c>
      <c r="N38" s="354">
        <v>3053</v>
      </c>
      <c r="O38" s="354">
        <v>2991</v>
      </c>
      <c r="P38" s="354"/>
      <c r="Q38" s="354"/>
      <c r="R38" s="354">
        <v>17</v>
      </c>
      <c r="S38" s="354" t="s">
        <v>51</v>
      </c>
      <c r="T38" s="354">
        <v>8.5</v>
      </c>
      <c r="U38" s="354" t="s">
        <v>78</v>
      </c>
      <c r="V38" s="354">
        <v>7</v>
      </c>
      <c r="W38" s="354">
        <v>2</v>
      </c>
      <c r="X38" s="357">
        <v>43</v>
      </c>
      <c r="Y38" s="354">
        <v>380</v>
      </c>
      <c r="Z38" s="354"/>
      <c r="AA38" s="361"/>
      <c r="AB38" s="3"/>
    </row>
    <row r="39" spans="1:30" ht="15.2" customHeight="1" x14ac:dyDescent="0.3">
      <c r="A39" s="372">
        <v>24</v>
      </c>
      <c r="B39" s="354">
        <v>29</v>
      </c>
      <c r="C39" s="364">
        <v>13</v>
      </c>
      <c r="D39" s="355">
        <v>21</v>
      </c>
      <c r="E39" s="355">
        <v>-7</v>
      </c>
      <c r="F39" s="354">
        <v>22</v>
      </c>
      <c r="G39" s="355">
        <v>44</v>
      </c>
      <c r="H39" s="355">
        <v>0</v>
      </c>
      <c r="I39" s="355">
        <v>0</v>
      </c>
      <c r="J39" s="355">
        <v>0</v>
      </c>
      <c r="K39" s="355">
        <v>0</v>
      </c>
      <c r="L39" s="354">
        <v>81</v>
      </c>
      <c r="M39" s="354">
        <v>49</v>
      </c>
      <c r="N39" s="354">
        <v>3066</v>
      </c>
      <c r="O39" s="354">
        <v>3048</v>
      </c>
      <c r="P39" s="354"/>
      <c r="Q39" s="354"/>
      <c r="R39" s="354">
        <v>13</v>
      </c>
      <c r="S39" s="354" t="s">
        <v>51</v>
      </c>
      <c r="T39" s="354">
        <v>5.8</v>
      </c>
      <c r="U39" s="354" t="s">
        <v>51</v>
      </c>
      <c r="V39" s="354">
        <v>0</v>
      </c>
      <c r="W39" s="354">
        <v>0</v>
      </c>
      <c r="X39" s="357">
        <v>40.1</v>
      </c>
      <c r="Y39" s="354">
        <v>359</v>
      </c>
      <c r="Z39" s="354"/>
      <c r="AA39" s="361"/>
      <c r="AB39" s="3"/>
    </row>
    <row r="40" spans="1:30" ht="15.2" customHeight="1" x14ac:dyDescent="0.3">
      <c r="A40" s="372">
        <v>25</v>
      </c>
      <c r="B40" s="354">
        <v>31</v>
      </c>
      <c r="C40" s="354">
        <v>22</v>
      </c>
      <c r="D40" s="355">
        <v>27</v>
      </c>
      <c r="E40" s="355">
        <v>-2</v>
      </c>
      <c r="F40" s="354">
        <v>27</v>
      </c>
      <c r="G40" s="355">
        <v>38</v>
      </c>
      <c r="H40" s="355">
        <v>0</v>
      </c>
      <c r="I40" s="355" t="s">
        <v>49</v>
      </c>
      <c r="J40" s="357">
        <v>0.2</v>
      </c>
      <c r="K40" s="354">
        <v>0.2</v>
      </c>
      <c r="L40" s="354">
        <v>90</v>
      </c>
      <c r="M40" s="354">
        <v>48</v>
      </c>
      <c r="N40" s="354">
        <v>3048</v>
      </c>
      <c r="O40" s="354">
        <v>2999</v>
      </c>
      <c r="P40" s="354"/>
      <c r="Q40" s="354"/>
      <c r="R40" s="354">
        <v>11</v>
      </c>
      <c r="S40" s="354" t="s">
        <v>76</v>
      </c>
      <c r="T40" s="357">
        <v>7.2</v>
      </c>
      <c r="U40" s="354" t="s">
        <v>144</v>
      </c>
      <c r="V40" s="354">
        <v>9</v>
      </c>
      <c r="W40" s="354">
        <v>10</v>
      </c>
      <c r="X40" s="357">
        <v>40.1</v>
      </c>
      <c r="Y40" s="354">
        <v>339</v>
      </c>
      <c r="Z40" s="354"/>
      <c r="AA40" s="361"/>
      <c r="AB40" s="3"/>
    </row>
    <row r="41" spans="1:30" ht="15.2" customHeight="1" x14ac:dyDescent="0.3">
      <c r="A41" s="372">
        <v>26</v>
      </c>
      <c r="B41" s="354">
        <v>33</v>
      </c>
      <c r="C41" s="354">
        <v>18</v>
      </c>
      <c r="D41" s="355">
        <v>26</v>
      </c>
      <c r="E41" s="355">
        <v>-1</v>
      </c>
      <c r="F41" s="354">
        <v>18</v>
      </c>
      <c r="G41" s="355">
        <v>39</v>
      </c>
      <c r="H41" s="355">
        <v>0</v>
      </c>
      <c r="I41" s="356">
        <v>0.02</v>
      </c>
      <c r="J41" s="357">
        <v>0.3</v>
      </c>
      <c r="K41" s="354" t="s">
        <v>49</v>
      </c>
      <c r="L41" s="354">
        <v>94</v>
      </c>
      <c r="M41" s="354">
        <v>52</v>
      </c>
      <c r="N41" s="354">
        <v>3000</v>
      </c>
      <c r="O41" s="354">
        <v>2978</v>
      </c>
      <c r="P41" s="354"/>
      <c r="Q41" s="354"/>
      <c r="R41" s="354">
        <v>26</v>
      </c>
      <c r="S41" s="354" t="s">
        <v>78</v>
      </c>
      <c r="T41" s="357">
        <v>14.7</v>
      </c>
      <c r="U41" s="354" t="s">
        <v>143</v>
      </c>
      <c r="V41" s="354">
        <v>10</v>
      </c>
      <c r="W41" s="354">
        <v>10</v>
      </c>
      <c r="X41" s="357">
        <v>39.200000000000003</v>
      </c>
      <c r="Y41" s="354">
        <v>264</v>
      </c>
      <c r="Z41" s="354">
        <v>1.3</v>
      </c>
      <c r="AA41" s="361"/>
      <c r="AB41" s="3"/>
    </row>
    <row r="42" spans="1:30" ht="15.2" customHeight="1" x14ac:dyDescent="0.3">
      <c r="A42" s="372">
        <v>27</v>
      </c>
      <c r="B42" s="354">
        <v>18</v>
      </c>
      <c r="C42" s="354">
        <v>11</v>
      </c>
      <c r="D42" s="355">
        <v>15</v>
      </c>
      <c r="E42" s="355">
        <v>-10</v>
      </c>
      <c r="F42" s="354">
        <v>11</v>
      </c>
      <c r="G42" s="355">
        <v>50</v>
      </c>
      <c r="H42" s="355">
        <v>0</v>
      </c>
      <c r="I42" s="355">
        <v>0</v>
      </c>
      <c r="J42" s="355">
        <v>0</v>
      </c>
      <c r="K42" s="354" t="s">
        <v>49</v>
      </c>
      <c r="L42" s="354">
        <v>76</v>
      </c>
      <c r="M42" s="354">
        <v>58</v>
      </c>
      <c r="N42" s="354">
        <v>3024</v>
      </c>
      <c r="O42" s="354">
        <v>2999</v>
      </c>
      <c r="P42" s="354"/>
      <c r="Q42" s="354"/>
      <c r="R42" s="354">
        <v>21</v>
      </c>
      <c r="S42" s="354" t="s">
        <v>143</v>
      </c>
      <c r="T42" s="357">
        <v>19.600000000000001</v>
      </c>
      <c r="U42" s="354" t="s">
        <v>78</v>
      </c>
      <c r="V42" s="354">
        <v>1</v>
      </c>
      <c r="W42" s="354">
        <v>7</v>
      </c>
      <c r="X42" s="357">
        <v>36.5</v>
      </c>
      <c r="Y42" s="354">
        <v>512</v>
      </c>
      <c r="Z42" s="354">
        <v>1.7</v>
      </c>
      <c r="AA42" s="361"/>
      <c r="AB42" s="3"/>
    </row>
    <row r="43" spans="1:30" ht="15.2" customHeight="1" x14ac:dyDescent="0.3">
      <c r="A43" s="372">
        <v>28</v>
      </c>
      <c r="B43" s="354">
        <v>30</v>
      </c>
      <c r="C43" s="354">
        <v>6</v>
      </c>
      <c r="D43" s="355">
        <v>18</v>
      </c>
      <c r="E43" s="355">
        <v>-7</v>
      </c>
      <c r="F43" s="354">
        <v>29</v>
      </c>
      <c r="G43" s="355">
        <v>47</v>
      </c>
      <c r="H43" s="355">
        <v>0</v>
      </c>
      <c r="I43" s="355">
        <v>0</v>
      </c>
      <c r="J43" s="355">
        <v>0</v>
      </c>
      <c r="K43" s="354">
        <v>0</v>
      </c>
      <c r="L43" s="354">
        <v>88</v>
      </c>
      <c r="M43" s="354">
        <v>67</v>
      </c>
      <c r="N43" s="354">
        <v>3025</v>
      </c>
      <c r="O43" s="354">
        <v>2980</v>
      </c>
      <c r="P43" s="354"/>
      <c r="Q43" s="354"/>
      <c r="R43" s="354">
        <v>18</v>
      </c>
      <c r="S43" s="354" t="s">
        <v>75</v>
      </c>
      <c r="T43" s="357">
        <v>10</v>
      </c>
      <c r="U43" s="354" t="s">
        <v>138</v>
      </c>
      <c r="V43" s="354">
        <v>8</v>
      </c>
      <c r="W43" s="354">
        <v>0</v>
      </c>
      <c r="X43" s="360">
        <v>35.4</v>
      </c>
      <c r="Y43" s="359">
        <v>417</v>
      </c>
      <c r="Z43" s="359">
        <v>1.6</v>
      </c>
      <c r="AA43" s="361"/>
      <c r="AB43" s="3"/>
    </row>
    <row r="44" spans="1:30" ht="15.2" customHeight="1" x14ac:dyDescent="0.3">
      <c r="A44" s="372">
        <v>29</v>
      </c>
      <c r="B44" s="354">
        <v>47</v>
      </c>
      <c r="C44" s="354">
        <v>25</v>
      </c>
      <c r="D44" s="355">
        <v>36</v>
      </c>
      <c r="E44" s="355">
        <v>10</v>
      </c>
      <c r="F44" s="354">
        <v>36</v>
      </c>
      <c r="G44" s="355">
        <v>29</v>
      </c>
      <c r="H44" s="355">
        <v>0</v>
      </c>
      <c r="I44" s="355">
        <v>0</v>
      </c>
      <c r="J44" s="355">
        <v>0</v>
      </c>
      <c r="K44" s="354">
        <v>0</v>
      </c>
      <c r="L44" s="354">
        <v>95</v>
      </c>
      <c r="M44" s="354">
        <v>52</v>
      </c>
      <c r="N44" s="354">
        <v>2987</v>
      </c>
      <c r="O44" s="354">
        <v>2969</v>
      </c>
      <c r="P44" s="354"/>
      <c r="Q44" s="354"/>
      <c r="R44" s="354">
        <v>13</v>
      </c>
      <c r="S44" s="354" t="s">
        <v>76</v>
      </c>
      <c r="T44" s="357">
        <v>7.6</v>
      </c>
      <c r="U44" s="355" t="s">
        <v>76</v>
      </c>
      <c r="V44" s="354">
        <v>0</v>
      </c>
      <c r="W44" s="354">
        <v>1</v>
      </c>
      <c r="X44" s="357">
        <v>36.700000000000003</v>
      </c>
      <c r="Y44" s="354">
        <v>352</v>
      </c>
      <c r="Z44" s="354">
        <v>1.7</v>
      </c>
      <c r="AA44" s="361"/>
      <c r="AB44" s="3"/>
    </row>
    <row r="45" spans="1:30" ht="15.2" customHeight="1" x14ac:dyDescent="0.3">
      <c r="A45" s="372">
        <v>30</v>
      </c>
      <c r="B45" s="354">
        <v>41</v>
      </c>
      <c r="C45" s="354">
        <v>25</v>
      </c>
      <c r="D45" s="355">
        <v>33</v>
      </c>
      <c r="E45" s="355">
        <v>7</v>
      </c>
      <c r="F45" s="354">
        <v>25</v>
      </c>
      <c r="G45" s="355">
        <v>32</v>
      </c>
      <c r="H45" s="355">
        <v>0</v>
      </c>
      <c r="I45" s="355">
        <v>0</v>
      </c>
      <c r="J45" s="357">
        <v>0</v>
      </c>
      <c r="K45" s="354">
        <v>0</v>
      </c>
      <c r="L45" s="354">
        <v>91</v>
      </c>
      <c r="M45" s="354">
        <v>57</v>
      </c>
      <c r="N45" s="354">
        <v>3005</v>
      </c>
      <c r="O45" s="354">
        <v>2965</v>
      </c>
      <c r="P45" s="354"/>
      <c r="Q45" s="354"/>
      <c r="R45" s="354">
        <v>14</v>
      </c>
      <c r="S45" s="354" t="s">
        <v>51</v>
      </c>
      <c r="T45" s="354">
        <v>7.6</v>
      </c>
      <c r="U45" s="355" t="s">
        <v>78</v>
      </c>
      <c r="V45" s="354">
        <v>1</v>
      </c>
      <c r="W45" s="354">
        <v>0</v>
      </c>
      <c r="X45" s="357">
        <v>36.799999999999997</v>
      </c>
      <c r="Y45" s="354">
        <v>367</v>
      </c>
      <c r="Z45" s="354">
        <v>1.6</v>
      </c>
      <c r="AA45" s="361"/>
      <c r="AB45" s="3"/>
    </row>
    <row r="46" spans="1:30" ht="15.2" customHeight="1" thickBot="1" x14ac:dyDescent="0.35">
      <c r="A46" s="372"/>
      <c r="B46" s="365"/>
      <c r="C46" s="354"/>
      <c r="D46" s="354"/>
      <c r="E46" s="354"/>
      <c r="F46" s="354"/>
      <c r="G46" s="354"/>
      <c r="H46" s="354"/>
      <c r="I46" s="356"/>
      <c r="J46" s="355"/>
      <c r="K46" s="354"/>
      <c r="L46" s="354"/>
      <c r="M46" s="354"/>
      <c r="N46" s="354"/>
      <c r="O46" s="354"/>
      <c r="P46" s="354"/>
      <c r="Q46" s="354"/>
      <c r="R46" s="354"/>
      <c r="S46" s="354"/>
      <c r="T46" s="354"/>
      <c r="U46" s="355"/>
      <c r="V46" s="354"/>
      <c r="W46" s="355"/>
      <c r="X46" s="357"/>
      <c r="Y46" s="382"/>
      <c r="Z46" s="366"/>
      <c r="AA46" s="434"/>
      <c r="AB46" s="3"/>
    </row>
    <row r="47" spans="1:30" ht="15.2" customHeight="1" x14ac:dyDescent="0.3">
      <c r="A47" s="189"/>
      <c r="B47" s="367">
        <f>SUM(B16:B46)</f>
        <v>1391</v>
      </c>
      <c r="C47" s="367">
        <f>SUM(C16:C45)</f>
        <v>892</v>
      </c>
      <c r="D47" s="317"/>
      <c r="E47" s="368">
        <f>SUM(E16:E46)</f>
        <v>142</v>
      </c>
      <c r="F47" s="367">
        <f>SUM(F16:F46)</f>
        <v>1088</v>
      </c>
      <c r="G47" s="368">
        <f>SUM(G16:G46)</f>
        <v>803</v>
      </c>
      <c r="H47" s="368">
        <v>0</v>
      </c>
      <c r="I47" s="375">
        <v>0.02</v>
      </c>
      <c r="J47" s="367">
        <v>0.05</v>
      </c>
      <c r="K47" s="367">
        <v>0.6</v>
      </c>
      <c r="L47" s="367">
        <f>SUM(L16:L46)</f>
        <v>2542</v>
      </c>
      <c r="M47" s="367">
        <f>SUM(M16:M46)</f>
        <v>1621</v>
      </c>
      <c r="N47" s="367"/>
      <c r="O47" s="367"/>
      <c r="P47" s="367">
        <f>SUM(P16:P46)</f>
        <v>0</v>
      </c>
      <c r="Q47" s="367">
        <f>SUM(Q16:Q46)</f>
        <v>0</v>
      </c>
      <c r="R47" s="367">
        <v>27</v>
      </c>
      <c r="S47" s="367" t="s">
        <v>143</v>
      </c>
      <c r="T47" s="369"/>
      <c r="U47" s="367"/>
      <c r="V47" s="367">
        <f>SUM(V16:V46)</f>
        <v>147</v>
      </c>
      <c r="W47" s="368">
        <f>SUM(W16:W46)</f>
        <v>157</v>
      </c>
      <c r="X47" s="379"/>
      <c r="Z47" s="8"/>
      <c r="AA47" s="370" t="s">
        <v>23</v>
      </c>
    </row>
    <row r="48" spans="1:30" ht="15.2" customHeight="1" x14ac:dyDescent="0.3">
      <c r="A48" s="214"/>
      <c r="B48" s="369">
        <f>AVERAGE(B16:B46)</f>
        <v>46.366666666666667</v>
      </c>
      <c r="C48" s="369">
        <f>AVERAGE(C16:C46)</f>
        <v>29.733333333333334</v>
      </c>
      <c r="D48" s="317"/>
      <c r="E48" s="317"/>
      <c r="F48" s="369">
        <f>AVERAGE(F16:F46)</f>
        <v>36.266666666666666</v>
      </c>
      <c r="G48" s="317"/>
      <c r="H48" s="317"/>
      <c r="I48" s="317"/>
      <c r="J48" s="317"/>
      <c r="K48" s="317"/>
      <c r="L48" s="369">
        <v>84.7</v>
      </c>
      <c r="M48" s="369">
        <v>54</v>
      </c>
      <c r="N48" s="368">
        <f>AVERAGE(N16:N46)</f>
        <v>3019.3333333333335</v>
      </c>
      <c r="O48" s="368">
        <v>2991</v>
      </c>
      <c r="P48" s="369"/>
      <c r="Q48" s="369"/>
      <c r="R48" s="371"/>
      <c r="S48" s="317"/>
      <c r="T48" s="369">
        <v>9.9</v>
      </c>
      <c r="V48" s="369">
        <f>AVERAGE(V16:V46)</f>
        <v>4.9000000000000004</v>
      </c>
      <c r="W48" s="367">
        <v>5.2</v>
      </c>
      <c r="X48" s="369">
        <f>AVERAGE(X16:X46)</f>
        <v>45.499999999999993</v>
      </c>
      <c r="Y48" s="369">
        <f>AVERAGE(Y16:Y46)</f>
        <v>359.3</v>
      </c>
      <c r="Z48" s="369"/>
      <c r="AA48" s="317" t="s">
        <v>79</v>
      </c>
      <c r="AB48" s="4"/>
    </row>
    <row r="49" spans="2:27" ht="15.2" customHeight="1" x14ac:dyDescent="0.2">
      <c r="B49" s="18" t="s">
        <v>80</v>
      </c>
      <c r="C49" s="16"/>
      <c r="D49" s="16"/>
      <c r="E49" s="16"/>
      <c r="F49" s="16"/>
      <c r="G49" s="16"/>
      <c r="H49" s="16"/>
      <c r="I49" s="16"/>
      <c r="K49" s="18" t="s">
        <v>81</v>
      </c>
      <c r="L49" s="18"/>
      <c r="M49" s="18"/>
      <c r="N49" s="18"/>
      <c r="O49" s="18"/>
      <c r="P49" s="18"/>
      <c r="Q49" s="18"/>
      <c r="T49" s="18" t="s">
        <v>82</v>
      </c>
      <c r="U49" s="16"/>
      <c r="V49" s="16"/>
      <c r="W49" s="16"/>
      <c r="X49" s="16"/>
      <c r="Y49" s="16"/>
      <c r="Z49" s="16"/>
      <c r="AA49" s="29"/>
    </row>
    <row r="50" spans="2:27" ht="15.2" customHeight="1" x14ac:dyDescent="0.3">
      <c r="B50" s="16" t="s">
        <v>273</v>
      </c>
      <c r="C50" s="16"/>
      <c r="D50" s="16"/>
      <c r="E50" s="374">
        <v>38.1</v>
      </c>
      <c r="F50" s="312"/>
      <c r="G50" s="27"/>
      <c r="H50" s="16"/>
      <c r="I50" s="1"/>
      <c r="K50" s="16" t="s">
        <v>84</v>
      </c>
      <c r="L50" s="16"/>
      <c r="M50" s="355">
        <f>G47</f>
        <v>803</v>
      </c>
      <c r="P50" s="16"/>
      <c r="Q50" s="16"/>
      <c r="T50" s="16" t="s">
        <v>215</v>
      </c>
      <c r="W50" s="377">
        <v>0.02</v>
      </c>
      <c r="X50" s="227"/>
      <c r="AA50" s="37"/>
    </row>
    <row r="51" spans="2:27" ht="15.2" customHeight="1" x14ac:dyDescent="0.3">
      <c r="B51" s="16" t="s">
        <v>95</v>
      </c>
      <c r="C51" s="16"/>
      <c r="D51" s="16"/>
      <c r="E51" s="16"/>
      <c r="F51" s="373">
        <v>4.7</v>
      </c>
      <c r="G51" s="85"/>
      <c r="H51" s="61"/>
      <c r="I51" s="36"/>
      <c r="K51" s="16" t="s">
        <v>224</v>
      </c>
      <c r="L51" s="16"/>
      <c r="M51" s="16"/>
      <c r="N51" s="373">
        <v>-139</v>
      </c>
      <c r="O51" s="85"/>
      <c r="P51" s="20"/>
      <c r="Q51" s="32"/>
      <c r="T51" s="16" t="s">
        <v>546</v>
      </c>
      <c r="X51" s="377"/>
      <c r="Y51" s="85"/>
      <c r="Z51" s="85"/>
      <c r="AA51" s="70"/>
    </row>
    <row r="52" spans="2:27" ht="15.2" customHeight="1" x14ac:dyDescent="0.3">
      <c r="B52" s="16" t="s">
        <v>321</v>
      </c>
      <c r="C52" s="16"/>
      <c r="D52" s="16"/>
      <c r="E52" s="374">
        <v>4.7</v>
      </c>
      <c r="F52" s="312"/>
      <c r="G52" s="26"/>
      <c r="H52" s="16"/>
      <c r="I52" s="1"/>
      <c r="K52" s="16" t="s">
        <v>547</v>
      </c>
      <c r="L52" s="16"/>
      <c r="M52" s="16"/>
      <c r="N52" s="16"/>
      <c r="O52" s="183"/>
      <c r="P52" s="20"/>
      <c r="Q52" s="70"/>
      <c r="R52" s="30"/>
      <c r="T52" s="16" t="s">
        <v>221</v>
      </c>
      <c r="W52" s="376">
        <v>29.51</v>
      </c>
      <c r="X52" s="141"/>
      <c r="Y52" s="88"/>
      <c r="Z52" s="88"/>
      <c r="AA52" s="30"/>
    </row>
    <row r="53" spans="2:27" ht="15.2" customHeight="1" x14ac:dyDescent="0.3">
      <c r="B53" s="16" t="s">
        <v>548</v>
      </c>
      <c r="C53" s="16"/>
      <c r="D53" s="16"/>
      <c r="E53" s="16"/>
      <c r="F53" s="374">
        <v>51</v>
      </c>
      <c r="G53" s="102"/>
      <c r="H53" s="34"/>
      <c r="I53" s="28"/>
      <c r="K53" s="16" t="s">
        <v>86</v>
      </c>
      <c r="L53" s="16"/>
      <c r="M53" s="16"/>
      <c r="N53" s="373">
        <v>-376</v>
      </c>
      <c r="O53" s="16"/>
      <c r="P53" s="85"/>
      <c r="Q53" s="30"/>
      <c r="T53" s="16" t="s">
        <v>549</v>
      </c>
      <c r="W53" s="373">
        <v>-1.78</v>
      </c>
      <c r="Y53" s="85"/>
      <c r="Z53" s="85"/>
      <c r="AA53" s="70"/>
    </row>
    <row r="54" spans="2:27" ht="15.2" customHeight="1" x14ac:dyDescent="0.3">
      <c r="B54" s="16" t="s">
        <v>95</v>
      </c>
      <c r="C54" s="16"/>
      <c r="D54" s="16"/>
      <c r="E54" s="16"/>
      <c r="F54" s="374">
        <v>3.7</v>
      </c>
      <c r="G54" s="85"/>
      <c r="H54" s="66"/>
      <c r="I54" s="36"/>
      <c r="T54" s="16" t="s">
        <v>96</v>
      </c>
      <c r="W54" s="376">
        <v>0.02</v>
      </c>
      <c r="X54" s="378" t="s">
        <v>550</v>
      </c>
      <c r="Y54" s="181" t="s">
        <v>373</v>
      </c>
      <c r="Z54" s="181"/>
      <c r="AA54" s="20"/>
    </row>
    <row r="55" spans="2:27" ht="15.2" customHeight="1" x14ac:dyDescent="0.3">
      <c r="B55" s="16" t="s">
        <v>98</v>
      </c>
      <c r="C55" s="16"/>
      <c r="D55" s="354">
        <f>MAX(B16:B46)</f>
        <v>68</v>
      </c>
      <c r="F55" s="16" t="s">
        <v>200</v>
      </c>
      <c r="G55" s="170" t="s">
        <v>451</v>
      </c>
      <c r="H55" s="180"/>
      <c r="I55" s="1"/>
      <c r="K55" s="18" t="s">
        <v>100</v>
      </c>
      <c r="L55" s="18"/>
      <c r="M55" s="18"/>
      <c r="N55" s="18"/>
      <c r="O55" s="18"/>
      <c r="T55" s="16" t="s">
        <v>439</v>
      </c>
      <c r="W55" s="373">
        <v>0.5</v>
      </c>
      <c r="X55" s="373"/>
      <c r="Y55" s="85"/>
      <c r="Z55" s="85"/>
    </row>
    <row r="56" spans="2:27" ht="15.2" customHeight="1" x14ac:dyDescent="0.3">
      <c r="B56" s="16" t="s">
        <v>102</v>
      </c>
      <c r="C56" s="16"/>
      <c r="D56" s="354">
        <f>MIN(C16:C46)</f>
        <v>6</v>
      </c>
      <c r="F56" s="16" t="s">
        <v>551</v>
      </c>
      <c r="G56" s="170" t="s">
        <v>407</v>
      </c>
      <c r="H56" s="180"/>
      <c r="I56" s="1"/>
      <c r="K56" s="16" t="s">
        <v>84</v>
      </c>
      <c r="M56" s="354">
        <v>0</v>
      </c>
      <c r="T56" s="16" t="s">
        <v>283</v>
      </c>
      <c r="W56" s="374">
        <v>-7</v>
      </c>
      <c r="Y56" s="85"/>
      <c r="Z56" s="85"/>
      <c r="AA56" s="70"/>
    </row>
    <row r="57" spans="2:27" ht="15.2" customHeight="1" x14ac:dyDescent="0.3">
      <c r="B57" s="16"/>
      <c r="C57" s="16" t="s">
        <v>104</v>
      </c>
      <c r="D57" s="16"/>
      <c r="E57" s="16"/>
      <c r="F57" s="16"/>
      <c r="G57" s="16"/>
      <c r="H57" s="16"/>
      <c r="I57" s="1"/>
      <c r="K57" s="16" t="s">
        <v>224</v>
      </c>
      <c r="N57" s="354">
        <v>0</v>
      </c>
      <c r="T57" s="16" t="s">
        <v>441</v>
      </c>
      <c r="W57" s="373">
        <v>2.9</v>
      </c>
      <c r="X57" s="373"/>
      <c r="Y57" s="94"/>
      <c r="Z57" s="94"/>
    </row>
    <row r="58" spans="2:27" ht="15.2" customHeight="1" x14ac:dyDescent="0.3">
      <c r="B58" s="16" t="s">
        <v>285</v>
      </c>
      <c r="C58" s="16"/>
      <c r="D58" s="16"/>
      <c r="E58" s="354">
        <f>COUNTIF(B16:B46,"&gt;=90")</f>
        <v>0</v>
      </c>
      <c r="H58" s="16"/>
      <c r="I58" s="1"/>
      <c r="K58" s="16" t="s">
        <v>552</v>
      </c>
      <c r="N58" s="373"/>
      <c r="O58" s="183"/>
      <c r="P58" s="85"/>
      <c r="R58" s="30"/>
      <c r="T58" s="16" t="s">
        <v>160</v>
      </c>
      <c r="W58" s="373">
        <v>-4.5999999999999996</v>
      </c>
      <c r="Y58" s="85"/>
      <c r="Z58" s="85"/>
      <c r="AA58" s="70"/>
    </row>
    <row r="59" spans="2:27" ht="15.2" customHeight="1" x14ac:dyDescent="0.3">
      <c r="B59" s="16" t="s">
        <v>287</v>
      </c>
      <c r="C59" s="16"/>
      <c r="D59" s="16"/>
      <c r="E59" s="354">
        <f>COUNTIF(B16:B46,"&lt;=32")</f>
        <v>4</v>
      </c>
      <c r="H59" s="16"/>
      <c r="I59" s="1"/>
      <c r="K59" s="16" t="s">
        <v>553</v>
      </c>
      <c r="N59" s="373">
        <v>439</v>
      </c>
      <c r="O59" s="183"/>
      <c r="P59" s="85"/>
      <c r="T59" s="16" t="s">
        <v>96</v>
      </c>
      <c r="W59" s="373">
        <v>0.3</v>
      </c>
      <c r="X59" s="378" t="s">
        <v>554</v>
      </c>
      <c r="Y59" s="181" t="s">
        <v>373</v>
      </c>
      <c r="Z59" s="175"/>
      <c r="AA59" s="20"/>
    </row>
    <row r="60" spans="2:27" ht="15.2" customHeight="1" x14ac:dyDescent="0.3">
      <c r="B60" s="16" t="s">
        <v>290</v>
      </c>
      <c r="C60" s="16"/>
      <c r="D60" s="16"/>
      <c r="E60" s="354">
        <f>COUNTIF(C16:C46,"&lt;=32")</f>
        <v>15</v>
      </c>
      <c r="H60" s="16"/>
      <c r="I60" s="1"/>
      <c r="T60" s="16" t="s">
        <v>555</v>
      </c>
      <c r="W60" s="181"/>
      <c r="X60" s="28" t="s">
        <v>556</v>
      </c>
      <c r="Y60" s="181" t="s">
        <v>372</v>
      </c>
      <c r="Z60" s="28"/>
    </row>
    <row r="61" spans="2:27" ht="15.2" customHeight="1" x14ac:dyDescent="0.3">
      <c r="B61" s="16" t="s">
        <v>293</v>
      </c>
      <c r="C61" s="16"/>
      <c r="D61" s="16"/>
      <c r="E61" s="354">
        <f>COUNTIF(C16:C46,"&lt;=0")</f>
        <v>0</v>
      </c>
      <c r="H61" s="16"/>
      <c r="I61" s="1"/>
      <c r="K61" s="18" t="s">
        <v>114</v>
      </c>
      <c r="L61" s="17"/>
      <c r="M61" s="17"/>
      <c r="N61" s="17"/>
      <c r="O61" s="17"/>
      <c r="T61" s="16" t="s">
        <v>115</v>
      </c>
      <c r="W61" s="170" t="s">
        <v>116</v>
      </c>
    </row>
    <row r="62" spans="2:27" ht="15.2" customHeight="1" x14ac:dyDescent="0.3">
      <c r="K62" s="16" t="s">
        <v>250</v>
      </c>
      <c r="M62" s="376">
        <v>30.05</v>
      </c>
      <c r="N62" s="20"/>
      <c r="O62" s="69"/>
      <c r="P62" s="479"/>
      <c r="Q62" s="479"/>
      <c r="U62" s="16" t="s">
        <v>557</v>
      </c>
      <c r="V62" s="16"/>
      <c r="W62" s="170" t="s">
        <v>116</v>
      </c>
    </row>
    <row r="63" spans="2:27" ht="15.2" customHeight="1" x14ac:dyDescent="0.3">
      <c r="B63" s="18" t="s">
        <v>119</v>
      </c>
      <c r="C63" s="17"/>
      <c r="D63" s="17"/>
      <c r="E63" s="17"/>
      <c r="K63" s="16" t="s">
        <v>94</v>
      </c>
      <c r="N63" s="374">
        <v>0.7</v>
      </c>
      <c r="O63" s="85"/>
      <c r="P63" s="68"/>
      <c r="Q63" s="23"/>
      <c r="U63" s="16" t="s">
        <v>558</v>
      </c>
      <c r="V63" s="16"/>
      <c r="W63" s="170" t="s">
        <v>116</v>
      </c>
    </row>
    <row r="64" spans="2:27" ht="15.2" customHeight="1" x14ac:dyDescent="0.3">
      <c r="B64" s="16" t="s">
        <v>150</v>
      </c>
      <c r="E64" s="181">
        <v>9.9</v>
      </c>
      <c r="F64" s="94"/>
      <c r="K64" s="16" t="s">
        <v>98</v>
      </c>
      <c r="L64" s="356">
        <f>MAX(N16:N46)/100</f>
        <v>30.66</v>
      </c>
      <c r="M64" s="16" t="s">
        <v>99</v>
      </c>
      <c r="N64" s="237" t="s">
        <v>189</v>
      </c>
      <c r="P64" s="20"/>
      <c r="Q64" s="23"/>
    </row>
    <row r="65" spans="2:29" ht="15.2" customHeight="1" x14ac:dyDescent="0.3">
      <c r="B65" s="16" t="s">
        <v>559</v>
      </c>
      <c r="G65" s="20"/>
      <c r="I65" s="24"/>
      <c r="K65" s="16" t="s">
        <v>102</v>
      </c>
      <c r="L65" s="356">
        <v>29.51</v>
      </c>
      <c r="M65" s="16" t="s">
        <v>99</v>
      </c>
      <c r="N65" s="237" t="s">
        <v>451</v>
      </c>
      <c r="P65" s="55"/>
      <c r="T65" s="18" t="s">
        <v>124</v>
      </c>
      <c r="U65" s="18"/>
      <c r="V65" s="18"/>
      <c r="W65" s="18"/>
      <c r="X65" s="18"/>
      <c r="Y65" s="38"/>
      <c r="Z65" s="38"/>
      <c r="AA65" s="38"/>
    </row>
    <row r="66" spans="2:29" ht="15.2" customHeight="1" x14ac:dyDescent="0.3">
      <c r="B66" s="16" t="s">
        <v>300</v>
      </c>
      <c r="D66" s="181">
        <v>27</v>
      </c>
      <c r="E66" s="16" t="s">
        <v>560</v>
      </c>
      <c r="F66" s="373" t="s">
        <v>451</v>
      </c>
      <c r="H66" s="20"/>
      <c r="O66" s="20"/>
      <c r="P66" s="20"/>
      <c r="T66" s="16" t="s">
        <v>561</v>
      </c>
      <c r="U66" s="16"/>
      <c r="V66" s="16"/>
      <c r="W66" s="373"/>
      <c r="X66" s="85"/>
    </row>
    <row r="67" spans="2:29" ht="15.2" customHeight="1" x14ac:dyDescent="0.3">
      <c r="B67" s="16" t="s">
        <v>562</v>
      </c>
      <c r="D67" s="181" t="s">
        <v>143</v>
      </c>
      <c r="E67" s="354"/>
      <c r="F67" s="26"/>
      <c r="T67" s="16" t="s">
        <v>306</v>
      </c>
      <c r="V67" s="354">
        <v>520</v>
      </c>
      <c r="W67" s="37" t="s">
        <v>563</v>
      </c>
      <c r="X67" s="354" t="s">
        <v>192</v>
      </c>
    </row>
    <row r="68" spans="2:29" ht="15.2" customHeight="1" x14ac:dyDescent="0.2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2:29" ht="15.2" customHeight="1" x14ac:dyDescent="0.3">
      <c r="B69" s="170" t="s">
        <v>564</v>
      </c>
      <c r="C69" s="170"/>
      <c r="D69" s="170"/>
      <c r="E69" s="170"/>
      <c r="F69" s="170"/>
      <c r="G69" s="170"/>
      <c r="H69" s="170"/>
      <c r="I69" s="170"/>
      <c r="J69" s="170"/>
      <c r="K69" s="178"/>
      <c r="L69" s="178"/>
      <c r="M69" s="178"/>
      <c r="N69" s="178"/>
      <c r="O69" s="21"/>
      <c r="P69" s="21"/>
      <c r="R69" s="54"/>
      <c r="S69" s="54"/>
      <c r="T69" s="38"/>
      <c r="U69" s="38"/>
      <c r="V69" s="38"/>
      <c r="W69" s="38"/>
      <c r="X69" s="38"/>
      <c r="Y69" s="38"/>
      <c r="Z69" s="38"/>
      <c r="AA69" s="38"/>
      <c r="AB69" s="16"/>
      <c r="AC69" s="16"/>
    </row>
    <row r="70" spans="2:29" ht="15.2" customHeight="1" x14ac:dyDescent="0.3">
      <c r="B70" s="170" t="s">
        <v>565</v>
      </c>
      <c r="C70" s="170"/>
      <c r="D70" s="170"/>
      <c r="E70" s="170"/>
      <c r="F70" s="170"/>
      <c r="G70" s="170"/>
      <c r="H70" s="170"/>
      <c r="I70" s="170"/>
      <c r="J70" s="170"/>
      <c r="K70" s="211"/>
      <c r="L70" s="54"/>
      <c r="M70" s="54"/>
      <c r="N70" s="54"/>
      <c r="O70" s="54"/>
      <c r="P70" s="54"/>
      <c r="Q70" s="54"/>
      <c r="R70" s="1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2:29" ht="15.2" customHeight="1" x14ac:dyDescent="0.3">
      <c r="B71" s="170"/>
      <c r="C71" s="170"/>
      <c r="D71" s="170"/>
      <c r="E71" s="170"/>
      <c r="F71" s="170"/>
      <c r="G71" s="170"/>
      <c r="H71" s="170"/>
      <c r="I71" s="170"/>
      <c r="J71" s="170"/>
      <c r="K71" s="211"/>
      <c r="L71" s="54"/>
      <c r="M71" s="54"/>
      <c r="N71" s="54"/>
      <c r="O71" s="1"/>
      <c r="P71" s="1"/>
      <c r="Q71" s="1"/>
      <c r="R71" s="54"/>
      <c r="S71" s="38"/>
    </row>
    <row r="72" spans="2:29" ht="15.2" customHeight="1" x14ac:dyDescent="0.2">
      <c r="B72" s="40"/>
      <c r="C72" s="40"/>
      <c r="D72" s="40"/>
      <c r="E72" s="40"/>
      <c r="F72" s="40"/>
      <c r="G72" s="40"/>
      <c r="H72" s="40"/>
      <c r="I72" s="40"/>
      <c r="J72" s="40"/>
      <c r="K72" s="54"/>
      <c r="L72" s="54"/>
      <c r="M72" s="54"/>
      <c r="N72" s="54"/>
      <c r="O72" s="54"/>
      <c r="P72" s="54"/>
      <c r="Q72" s="54"/>
      <c r="R72" s="1"/>
    </row>
    <row r="73" spans="2:29" ht="15.2" customHeight="1" x14ac:dyDescent="0.2">
      <c r="B73" s="40"/>
      <c r="C73" s="46"/>
      <c r="D73" s="46"/>
      <c r="E73" s="46"/>
      <c r="F73" s="46"/>
      <c r="G73" s="46"/>
      <c r="H73" s="46"/>
      <c r="I73" s="46"/>
      <c r="J73" s="46"/>
      <c r="K73" s="1"/>
      <c r="L73" s="1"/>
      <c r="M73" s="1"/>
      <c r="N73" s="1"/>
      <c r="O73" s="1"/>
      <c r="P73" s="1"/>
      <c r="Q73" s="1"/>
    </row>
  </sheetData>
  <mergeCells count="1">
    <mergeCell ref="P62:Q62"/>
  </mergeCells>
  <phoneticPr fontId="17" type="noConversion"/>
  <pageMargins left="0" right="0" top="0" bottom="0" header="0.3" footer="0"/>
  <pageSetup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D74"/>
  <sheetViews>
    <sheetView topLeftCell="A35" zoomScale="107" zoomScaleNormal="107" workbookViewId="0">
      <selection activeCell="P59" sqref="P59"/>
    </sheetView>
  </sheetViews>
  <sheetFormatPr defaultRowHeight="12.75" x14ac:dyDescent="0.2"/>
  <cols>
    <col min="1" max="1" width="4.7109375" customWidth="1"/>
    <col min="2" max="2" width="7.85546875" customWidth="1"/>
    <col min="3" max="3" width="6.42578125" customWidth="1"/>
    <col min="4" max="4" width="4.7109375" customWidth="1"/>
    <col min="5" max="5" width="6.7109375" customWidth="1"/>
    <col min="6" max="6" width="7" customWidth="1"/>
    <col min="7" max="7" width="6.140625" customWidth="1"/>
    <col min="8" max="8" width="3.140625" customWidth="1"/>
    <col min="9" max="9" width="7" customWidth="1"/>
    <col min="10" max="10" width="8.140625" customWidth="1"/>
    <col min="11" max="11" width="8.42578125" customWidth="1"/>
    <col min="12" max="12" width="7.7109375" customWidth="1"/>
    <col min="13" max="13" width="6.5703125" customWidth="1"/>
    <col min="14" max="14" width="7" customWidth="1"/>
    <col min="15" max="15" width="7.5703125" customWidth="1"/>
    <col min="16" max="16" width="4.5703125" customWidth="1"/>
    <col min="17" max="17" width="5" customWidth="1"/>
    <col min="18" max="18" width="5.28515625" customWidth="1"/>
    <col min="19" max="19" width="6.28515625" customWidth="1"/>
    <col min="20" max="20" width="7" customWidth="1"/>
    <col min="21" max="21" width="6.42578125" customWidth="1"/>
    <col min="22" max="22" width="5.5703125" customWidth="1"/>
    <col min="23" max="23" width="6.85546875" customWidth="1"/>
    <col min="24" max="24" width="6.42578125" customWidth="1"/>
    <col min="25" max="25" width="8" customWidth="1"/>
    <col min="26" max="26" width="7" customWidth="1"/>
    <col min="27" max="27" width="32.140625" customWidth="1"/>
    <col min="28" max="28" width="3.140625" customWidth="1"/>
  </cols>
  <sheetData>
    <row r="1" spans="1:28" ht="12.75" customHeight="1" x14ac:dyDescent="0.2"/>
    <row r="2" spans="1:28" ht="12.75" customHeight="1" x14ac:dyDescent="0.3">
      <c r="A2" s="170" t="s">
        <v>0</v>
      </c>
      <c r="B2" s="170"/>
      <c r="C2" s="170"/>
      <c r="D2" s="170"/>
      <c r="E2" s="170"/>
      <c r="F2" s="170"/>
      <c r="G2" s="38"/>
      <c r="H2" s="16"/>
      <c r="Q2" s="16"/>
      <c r="U2" s="170" t="s">
        <v>566</v>
      </c>
      <c r="V2" s="170"/>
      <c r="W2" s="170"/>
      <c r="X2" s="170"/>
      <c r="Y2" s="170"/>
      <c r="Z2" s="170"/>
      <c r="AA2" s="16"/>
    </row>
    <row r="3" spans="1:28" ht="12.75" customHeight="1" x14ac:dyDescent="0.3">
      <c r="A3" s="170" t="s">
        <v>2</v>
      </c>
      <c r="B3" s="170"/>
      <c r="C3" s="170"/>
      <c r="D3" s="170"/>
      <c r="E3" s="170"/>
      <c r="F3" s="170"/>
      <c r="G3" s="38"/>
      <c r="H3" s="16"/>
      <c r="Q3" s="16"/>
      <c r="U3" s="170" t="s">
        <v>3</v>
      </c>
      <c r="V3" s="170"/>
      <c r="W3" s="170"/>
      <c r="X3" s="170"/>
      <c r="Y3" s="170"/>
      <c r="Z3" s="170"/>
      <c r="AA3" s="16"/>
    </row>
    <row r="4" spans="1:28" ht="12.75" customHeight="1" x14ac:dyDescent="0.3">
      <c r="A4" s="170" t="s">
        <v>4</v>
      </c>
      <c r="B4" s="170"/>
      <c r="C4" s="170"/>
      <c r="D4" s="170"/>
      <c r="E4" s="170"/>
      <c r="F4" s="170"/>
      <c r="G4" s="38"/>
      <c r="H4" s="16"/>
      <c r="Q4" s="16"/>
      <c r="T4" s="16" t="s">
        <v>6</v>
      </c>
      <c r="U4" s="170" t="s">
        <v>257</v>
      </c>
      <c r="V4" s="170"/>
      <c r="W4" s="170" t="s">
        <v>567</v>
      </c>
      <c r="X4" s="170"/>
      <c r="Y4" s="170"/>
      <c r="Z4" s="170"/>
      <c r="AA4" s="16"/>
    </row>
    <row r="5" spans="1:28" ht="12.75" customHeight="1" x14ac:dyDescent="0.3">
      <c r="A5" s="170" t="s">
        <v>130</v>
      </c>
      <c r="B5" s="170"/>
      <c r="C5" s="170"/>
      <c r="D5" s="170"/>
      <c r="E5" s="170"/>
      <c r="F5" s="170"/>
      <c r="G5" s="38"/>
      <c r="H5" s="16"/>
      <c r="J5" s="181"/>
      <c r="K5" s="170"/>
      <c r="L5" s="170" t="s">
        <v>568</v>
      </c>
      <c r="M5" s="170"/>
      <c r="N5" s="170"/>
      <c r="O5" s="178"/>
      <c r="Q5" s="16"/>
      <c r="R5" s="16"/>
      <c r="U5" s="170"/>
      <c r="V5" s="170"/>
      <c r="W5" s="170" t="s">
        <v>8</v>
      </c>
      <c r="X5" s="170"/>
      <c r="Y5" s="170"/>
      <c r="Z5" s="170"/>
    </row>
    <row r="6" spans="1:28" ht="12.75" customHeight="1" x14ac:dyDescent="0.3">
      <c r="A6" s="170" t="s">
        <v>9</v>
      </c>
      <c r="B6" s="170"/>
      <c r="C6" s="170"/>
      <c r="D6" s="170"/>
      <c r="E6" s="170"/>
      <c r="F6" s="170"/>
      <c r="G6" s="38"/>
      <c r="H6" s="16"/>
      <c r="J6" s="181"/>
      <c r="K6" s="181"/>
      <c r="L6" s="181"/>
      <c r="M6" s="181"/>
      <c r="N6" s="181"/>
      <c r="O6" s="181"/>
      <c r="Q6" s="16"/>
      <c r="R6" s="16"/>
      <c r="U6" s="170"/>
      <c r="V6" s="170"/>
      <c r="W6" s="170" t="s">
        <v>11</v>
      </c>
      <c r="X6" s="170"/>
      <c r="Y6" s="170"/>
      <c r="Z6" s="170"/>
      <c r="AA6" s="16"/>
    </row>
    <row r="7" spans="1:28" ht="12.75" customHeight="1" x14ac:dyDescent="0.3">
      <c r="A7" s="40"/>
      <c r="B7" s="40"/>
      <c r="C7" s="40"/>
      <c r="D7" s="40"/>
      <c r="E7" s="40"/>
      <c r="F7" s="40"/>
      <c r="G7" s="40"/>
      <c r="J7" s="181"/>
      <c r="K7" s="170" t="s">
        <v>133</v>
      </c>
      <c r="L7" s="170"/>
      <c r="M7" s="170"/>
      <c r="N7" s="170"/>
      <c r="O7" s="170"/>
      <c r="P7" s="1"/>
      <c r="Q7" s="1"/>
      <c r="R7" s="1"/>
      <c r="T7" s="16"/>
      <c r="U7" s="16"/>
      <c r="V7" s="16"/>
      <c r="W7" s="43"/>
      <c r="X7" s="16"/>
      <c r="Y7" s="16"/>
      <c r="Z7" s="16"/>
      <c r="AA7" s="16"/>
    </row>
    <row r="8" spans="1:28" ht="12.75" customHeight="1" x14ac:dyDescent="0.3">
      <c r="J8" s="181"/>
      <c r="K8" s="181"/>
      <c r="L8" s="181"/>
      <c r="M8" s="181"/>
      <c r="N8" s="181"/>
      <c r="O8" s="181"/>
    </row>
    <row r="9" spans="1:28" ht="12.75" customHeight="1" x14ac:dyDescent="0.3">
      <c r="J9" s="181"/>
      <c r="K9" s="170" t="s">
        <v>12</v>
      </c>
      <c r="L9" s="170"/>
      <c r="M9" s="170"/>
      <c r="N9" s="170"/>
      <c r="O9" s="170"/>
      <c r="P9" s="40"/>
      <c r="Q9" s="21"/>
      <c r="R9" s="21"/>
      <c r="S9" s="21"/>
    </row>
    <row r="10" spans="1:28" ht="11.85" customHeight="1" x14ac:dyDescent="0.3">
      <c r="A10" s="205"/>
      <c r="B10" s="206"/>
      <c r="C10" s="165" t="s">
        <v>13</v>
      </c>
      <c r="D10" s="165"/>
      <c r="E10" s="165"/>
      <c r="F10" s="207"/>
      <c r="G10" s="207"/>
      <c r="H10" s="206"/>
      <c r="I10" s="165" t="s">
        <v>134</v>
      </c>
      <c r="J10" s="165"/>
      <c r="K10" s="163"/>
      <c r="L10" s="207"/>
      <c r="M10" s="207"/>
      <c r="N10" s="207"/>
      <c r="O10" s="207"/>
      <c r="P10" s="206"/>
      <c r="Q10" s="165" t="s">
        <v>15</v>
      </c>
      <c r="R10" s="165"/>
      <c r="S10" s="165"/>
      <c r="T10" s="207"/>
      <c r="U10" s="206"/>
      <c r="V10" s="206"/>
      <c r="W10" s="206"/>
      <c r="X10" s="206"/>
      <c r="Y10" s="206"/>
      <c r="Z10" s="206"/>
      <c r="AA10" s="189"/>
    </row>
    <row r="11" spans="1:28" ht="13.7" customHeight="1" x14ac:dyDescent="0.3">
      <c r="A11" s="380" t="s">
        <v>16</v>
      </c>
      <c r="B11" s="354" t="s">
        <v>17</v>
      </c>
      <c r="C11" s="354" t="s">
        <v>17</v>
      </c>
      <c r="D11" s="354" t="s">
        <v>18</v>
      </c>
      <c r="E11" s="354" t="s">
        <v>19</v>
      </c>
      <c r="F11" s="354" t="s">
        <v>20</v>
      </c>
      <c r="G11" s="354" t="s">
        <v>21</v>
      </c>
      <c r="H11" s="354" t="s">
        <v>22</v>
      </c>
      <c r="I11" s="354" t="s">
        <v>23</v>
      </c>
      <c r="J11" s="354" t="s">
        <v>24</v>
      </c>
      <c r="K11" s="354" t="s">
        <v>24</v>
      </c>
      <c r="L11" s="354" t="s">
        <v>25</v>
      </c>
      <c r="M11" s="354" t="s">
        <v>26</v>
      </c>
      <c r="N11" s="354" t="s">
        <v>25</v>
      </c>
      <c r="O11" s="354" t="s">
        <v>26</v>
      </c>
      <c r="P11" s="354"/>
      <c r="Q11" s="354"/>
      <c r="R11" s="354" t="s">
        <v>25</v>
      </c>
      <c r="S11" s="354" t="s">
        <v>27</v>
      </c>
      <c r="T11" s="354" t="s">
        <v>28</v>
      </c>
      <c r="U11" s="354" t="s">
        <v>29</v>
      </c>
      <c r="V11" s="354" t="s">
        <v>30</v>
      </c>
      <c r="W11" s="354" t="s">
        <v>30</v>
      </c>
      <c r="X11" s="354" t="s">
        <v>31</v>
      </c>
      <c r="Y11" s="354" t="s">
        <v>32</v>
      </c>
      <c r="Z11" s="354" t="s">
        <v>25</v>
      </c>
      <c r="AA11" s="372" t="s">
        <v>135</v>
      </c>
      <c r="AB11" s="41"/>
    </row>
    <row r="12" spans="1:28" ht="13.7" customHeight="1" x14ac:dyDescent="0.3">
      <c r="A12" s="372" t="s">
        <v>18</v>
      </c>
      <c r="B12" s="354" t="s">
        <v>18</v>
      </c>
      <c r="C12" s="354" t="s">
        <v>35</v>
      </c>
      <c r="D12" s="354" t="s">
        <v>36</v>
      </c>
      <c r="E12" s="354" t="s">
        <v>37</v>
      </c>
      <c r="F12" s="354" t="s">
        <v>38</v>
      </c>
      <c r="G12" s="354" t="s">
        <v>16</v>
      </c>
      <c r="H12" s="354" t="s">
        <v>16</v>
      </c>
      <c r="I12" s="354" t="s">
        <v>386</v>
      </c>
      <c r="J12" s="354" t="s">
        <v>40</v>
      </c>
      <c r="K12" s="354" t="s">
        <v>41</v>
      </c>
      <c r="L12" s="354" t="s">
        <v>42</v>
      </c>
      <c r="M12" s="354" t="s">
        <v>42</v>
      </c>
      <c r="N12" s="354" t="s">
        <v>43</v>
      </c>
      <c r="O12" s="354" t="s">
        <v>43</v>
      </c>
      <c r="P12" s="354" t="s">
        <v>20</v>
      </c>
      <c r="Q12" s="354" t="s">
        <v>20</v>
      </c>
      <c r="R12" s="354" t="s">
        <v>44</v>
      </c>
      <c r="S12" s="354"/>
      <c r="T12" s="354" t="s">
        <v>44</v>
      </c>
      <c r="U12" s="354" t="s">
        <v>27</v>
      </c>
      <c r="V12" s="354" t="s">
        <v>45</v>
      </c>
      <c r="W12" s="354" t="s">
        <v>45</v>
      </c>
      <c r="X12" s="354" t="s">
        <v>46</v>
      </c>
      <c r="Y12" s="354" t="s">
        <v>47</v>
      </c>
      <c r="Z12" s="354" t="s">
        <v>48</v>
      </c>
      <c r="AA12" s="372"/>
      <c r="AB12" s="41"/>
    </row>
    <row r="13" spans="1:28" ht="13.7" customHeight="1" x14ac:dyDescent="0.3">
      <c r="A13" s="372" t="s">
        <v>49</v>
      </c>
      <c r="B13" s="354" t="s">
        <v>50</v>
      </c>
      <c r="C13" s="354" t="s">
        <v>51</v>
      </c>
      <c r="D13" s="354" t="s">
        <v>52</v>
      </c>
      <c r="E13" s="354" t="s">
        <v>53</v>
      </c>
      <c r="F13" s="354" t="s">
        <v>54</v>
      </c>
      <c r="G13" s="354" t="s">
        <v>16</v>
      </c>
      <c r="H13" s="354" t="s">
        <v>16</v>
      </c>
      <c r="I13" s="354" t="s">
        <v>55</v>
      </c>
      <c r="J13" s="354" t="s">
        <v>41</v>
      </c>
      <c r="K13" s="354" t="s">
        <v>56</v>
      </c>
      <c r="L13" s="354" t="s">
        <v>57</v>
      </c>
      <c r="M13" s="354" t="s">
        <v>57</v>
      </c>
      <c r="N13" s="354" t="s">
        <v>58</v>
      </c>
      <c r="O13" s="354" t="s">
        <v>58</v>
      </c>
      <c r="P13" s="354" t="s">
        <v>59</v>
      </c>
      <c r="Q13" s="354" t="s">
        <v>60</v>
      </c>
      <c r="R13" s="354" t="s">
        <v>61</v>
      </c>
      <c r="S13" s="354"/>
      <c r="T13" s="354" t="s">
        <v>61</v>
      </c>
      <c r="U13" s="170"/>
      <c r="V13" s="354" t="s">
        <v>62</v>
      </c>
      <c r="W13" s="354" t="s">
        <v>63</v>
      </c>
      <c r="X13" s="354" t="s">
        <v>64</v>
      </c>
      <c r="Y13" s="354" t="s">
        <v>25</v>
      </c>
      <c r="Z13" s="354" t="s">
        <v>65</v>
      </c>
      <c r="AA13" s="372"/>
      <c r="AB13" s="41"/>
    </row>
    <row r="14" spans="1:28" ht="13.7" customHeight="1" x14ac:dyDescent="0.3">
      <c r="A14" s="372" t="s">
        <v>66</v>
      </c>
      <c r="B14" s="354" t="s">
        <v>67</v>
      </c>
      <c r="C14" s="354" t="s">
        <v>67</v>
      </c>
      <c r="D14" s="354"/>
      <c r="E14" s="354"/>
      <c r="F14" s="354" t="s">
        <v>67</v>
      </c>
      <c r="G14" s="354"/>
      <c r="H14" s="354"/>
      <c r="I14" s="354"/>
      <c r="J14" s="354" t="s">
        <v>68</v>
      </c>
      <c r="K14" s="354" t="s">
        <v>136</v>
      </c>
      <c r="L14" s="354" t="s">
        <v>70</v>
      </c>
      <c r="M14" s="354" t="s">
        <v>70</v>
      </c>
      <c r="N14" s="354" t="s">
        <v>71</v>
      </c>
      <c r="O14" s="354" t="s">
        <v>71</v>
      </c>
      <c r="P14" s="354"/>
      <c r="Q14" s="354"/>
      <c r="R14" s="354"/>
      <c r="S14" s="354"/>
      <c r="T14" s="170"/>
      <c r="U14" s="354"/>
      <c r="V14" s="354" t="s">
        <v>72</v>
      </c>
      <c r="W14" s="354" t="s">
        <v>72</v>
      </c>
      <c r="X14" s="354" t="s">
        <v>73</v>
      </c>
      <c r="Y14" s="354" t="s">
        <v>74</v>
      </c>
      <c r="Z14" s="354"/>
      <c r="AA14" s="372"/>
      <c r="AB14" s="41"/>
    </row>
    <row r="15" spans="1:28" ht="13.7" customHeight="1" x14ac:dyDescent="0.3">
      <c r="A15" s="381"/>
      <c r="B15" s="382"/>
      <c r="C15" s="382"/>
      <c r="D15" s="382"/>
      <c r="E15" s="382"/>
      <c r="F15" s="382"/>
      <c r="G15" s="382"/>
      <c r="H15" s="382"/>
      <c r="I15" s="382"/>
      <c r="J15" s="382"/>
      <c r="K15" s="382" t="s">
        <v>68</v>
      </c>
      <c r="L15" s="382" t="s">
        <v>72</v>
      </c>
      <c r="M15" s="382" t="s">
        <v>72</v>
      </c>
      <c r="N15" s="382"/>
      <c r="O15" s="173"/>
      <c r="P15" s="382"/>
      <c r="Q15" s="382"/>
      <c r="R15" s="382"/>
      <c r="S15" s="382"/>
      <c r="T15" s="173"/>
      <c r="U15" s="382"/>
      <c r="V15" s="382"/>
      <c r="W15" s="382"/>
      <c r="X15" s="382" t="s">
        <v>67</v>
      </c>
      <c r="Y15" s="382"/>
      <c r="Z15" s="382"/>
      <c r="AA15" s="381"/>
      <c r="AB15" s="41"/>
    </row>
    <row r="16" spans="1:28" ht="15.2" customHeight="1" x14ac:dyDescent="0.4">
      <c r="A16" s="463">
        <v>1</v>
      </c>
      <c r="B16" s="435">
        <v>35</v>
      </c>
      <c r="C16" s="435">
        <v>19</v>
      </c>
      <c r="D16" s="436">
        <v>27</v>
      </c>
      <c r="E16" s="435">
        <v>2</v>
      </c>
      <c r="F16" s="435">
        <v>26</v>
      </c>
      <c r="G16" s="436">
        <v>38</v>
      </c>
      <c r="H16" s="436">
        <v>0</v>
      </c>
      <c r="I16" s="436">
        <v>0</v>
      </c>
      <c r="J16" s="435">
        <v>0</v>
      </c>
      <c r="K16" s="435">
        <v>0</v>
      </c>
      <c r="L16" s="435">
        <v>88</v>
      </c>
      <c r="M16" s="435">
        <v>55</v>
      </c>
      <c r="N16" s="435">
        <v>3007</v>
      </c>
      <c r="O16" s="435">
        <v>3000</v>
      </c>
      <c r="P16" s="435"/>
      <c r="Q16" s="435"/>
      <c r="R16" s="435">
        <v>9</v>
      </c>
      <c r="S16" s="435" t="s">
        <v>147</v>
      </c>
      <c r="T16" s="437">
        <v>6</v>
      </c>
      <c r="U16" s="435" t="s">
        <v>139</v>
      </c>
      <c r="V16" s="435">
        <v>1</v>
      </c>
      <c r="W16" s="435">
        <v>2</v>
      </c>
      <c r="X16" s="437"/>
      <c r="Y16" s="435">
        <v>353</v>
      </c>
      <c r="Z16" s="435">
        <v>1.5</v>
      </c>
      <c r="AA16" s="438"/>
    </row>
    <row r="17" spans="1:27" ht="15.2" customHeight="1" x14ac:dyDescent="0.4">
      <c r="A17" s="463">
        <v>2</v>
      </c>
      <c r="B17" s="439">
        <v>38</v>
      </c>
      <c r="C17" s="435">
        <v>21</v>
      </c>
      <c r="D17" s="436">
        <v>30</v>
      </c>
      <c r="E17" s="435">
        <v>7</v>
      </c>
      <c r="F17" s="435">
        <v>39</v>
      </c>
      <c r="G17" s="436">
        <v>35</v>
      </c>
      <c r="H17" s="436">
        <v>0</v>
      </c>
      <c r="I17" s="435">
        <v>0</v>
      </c>
      <c r="J17" s="435">
        <v>0</v>
      </c>
      <c r="K17" s="435">
        <v>0</v>
      </c>
      <c r="L17" s="435">
        <v>88</v>
      </c>
      <c r="M17" s="435">
        <v>71</v>
      </c>
      <c r="N17" s="435">
        <v>3007</v>
      </c>
      <c r="O17" s="435">
        <v>2987</v>
      </c>
      <c r="P17" s="435"/>
      <c r="Q17" s="435"/>
      <c r="R17" s="435">
        <v>15</v>
      </c>
      <c r="S17" s="435" t="s">
        <v>75</v>
      </c>
      <c r="T17" s="437">
        <v>10.1</v>
      </c>
      <c r="U17" s="435" t="s">
        <v>138</v>
      </c>
      <c r="V17" s="435">
        <v>0</v>
      </c>
      <c r="W17" s="435">
        <v>10</v>
      </c>
      <c r="X17" s="437">
        <v>37.799999999999997</v>
      </c>
      <c r="Y17" s="435">
        <v>425</v>
      </c>
      <c r="Z17" s="435">
        <v>1.5</v>
      </c>
      <c r="AA17" s="440"/>
    </row>
    <row r="18" spans="1:27" ht="15.2" customHeight="1" x14ac:dyDescent="0.4">
      <c r="A18" s="463">
        <v>3</v>
      </c>
      <c r="B18" s="435">
        <v>37</v>
      </c>
      <c r="C18" s="435">
        <v>33</v>
      </c>
      <c r="D18" s="436">
        <v>35</v>
      </c>
      <c r="E18" s="435">
        <v>12</v>
      </c>
      <c r="F18" s="435">
        <v>34</v>
      </c>
      <c r="G18" s="436">
        <v>30</v>
      </c>
      <c r="H18" s="436">
        <v>0</v>
      </c>
      <c r="I18" s="435" t="s">
        <v>49</v>
      </c>
      <c r="J18" s="435" t="s">
        <v>49</v>
      </c>
      <c r="K18" s="436">
        <v>0</v>
      </c>
      <c r="L18" s="435">
        <v>97</v>
      </c>
      <c r="M18" s="435">
        <v>87</v>
      </c>
      <c r="N18" s="435">
        <v>2994</v>
      </c>
      <c r="O18" s="435">
        <v>2980</v>
      </c>
      <c r="P18" s="435"/>
      <c r="Q18" s="435"/>
      <c r="R18" s="435">
        <v>8</v>
      </c>
      <c r="S18" s="435" t="s">
        <v>139</v>
      </c>
      <c r="T18" s="437">
        <v>4.5</v>
      </c>
      <c r="U18" s="435" t="s">
        <v>138</v>
      </c>
      <c r="V18" s="435">
        <v>10</v>
      </c>
      <c r="W18" s="435">
        <v>10</v>
      </c>
      <c r="X18" s="437">
        <v>39.9</v>
      </c>
      <c r="Y18" s="435">
        <v>163</v>
      </c>
      <c r="Z18" s="437">
        <v>1</v>
      </c>
      <c r="AA18" s="440"/>
    </row>
    <row r="19" spans="1:27" ht="15.2" customHeight="1" x14ac:dyDescent="0.4">
      <c r="A19" s="463">
        <v>4</v>
      </c>
      <c r="B19" s="435">
        <v>35</v>
      </c>
      <c r="C19" s="435">
        <v>27</v>
      </c>
      <c r="D19" s="436">
        <v>31</v>
      </c>
      <c r="E19" s="435">
        <v>8</v>
      </c>
      <c r="F19" s="435">
        <v>32</v>
      </c>
      <c r="G19" s="436">
        <v>34</v>
      </c>
      <c r="H19" s="436">
        <v>0</v>
      </c>
      <c r="I19" s="441">
        <v>0.05</v>
      </c>
      <c r="J19" s="435">
        <v>0.8</v>
      </c>
      <c r="K19" s="435">
        <v>0.8</v>
      </c>
      <c r="L19" s="435">
        <v>99</v>
      </c>
      <c r="M19" s="435">
        <v>88</v>
      </c>
      <c r="N19" s="435">
        <v>2999</v>
      </c>
      <c r="O19" s="435">
        <v>2990</v>
      </c>
      <c r="P19" s="435"/>
      <c r="Q19" s="435"/>
      <c r="R19" s="435">
        <v>18</v>
      </c>
      <c r="S19" s="435" t="s">
        <v>75</v>
      </c>
      <c r="T19" s="437">
        <v>8.8000000000000007</v>
      </c>
      <c r="U19" s="442" t="s">
        <v>75</v>
      </c>
      <c r="V19" s="435">
        <v>10</v>
      </c>
      <c r="W19" s="435">
        <v>10</v>
      </c>
      <c r="X19" s="437">
        <v>38.799999999999997</v>
      </c>
      <c r="Y19" s="435">
        <v>130</v>
      </c>
      <c r="Z19" s="435">
        <v>0.6</v>
      </c>
      <c r="AA19" s="440" t="s">
        <v>145</v>
      </c>
    </row>
    <row r="20" spans="1:27" ht="15.2" customHeight="1" x14ac:dyDescent="0.4">
      <c r="A20" s="463">
        <v>5</v>
      </c>
      <c r="B20" s="439">
        <v>34</v>
      </c>
      <c r="C20" s="435">
        <v>23</v>
      </c>
      <c r="D20" s="436">
        <v>29</v>
      </c>
      <c r="E20" s="435">
        <v>7</v>
      </c>
      <c r="F20" s="435">
        <v>25</v>
      </c>
      <c r="G20" s="436">
        <v>36</v>
      </c>
      <c r="H20" s="436">
        <v>0</v>
      </c>
      <c r="I20" s="435">
        <v>0.02</v>
      </c>
      <c r="J20" s="435">
        <v>0.3</v>
      </c>
      <c r="K20" s="435">
        <v>0.4</v>
      </c>
      <c r="L20" s="435">
        <v>99</v>
      </c>
      <c r="M20" s="435">
        <v>86</v>
      </c>
      <c r="N20" s="435">
        <v>3032</v>
      </c>
      <c r="O20" s="435">
        <v>2997</v>
      </c>
      <c r="P20" s="435"/>
      <c r="Q20" s="435"/>
      <c r="R20" s="435">
        <v>14</v>
      </c>
      <c r="S20" s="435" t="s">
        <v>143</v>
      </c>
      <c r="T20" s="437">
        <v>6.7</v>
      </c>
      <c r="U20" s="435" t="s">
        <v>78</v>
      </c>
      <c r="V20" s="435">
        <v>10</v>
      </c>
      <c r="W20" s="435">
        <v>1</v>
      </c>
      <c r="X20" s="443">
        <v>39.4</v>
      </c>
      <c r="Y20" s="439">
        <v>148</v>
      </c>
      <c r="Z20" s="439">
        <v>0.8</v>
      </c>
      <c r="AA20" s="440"/>
    </row>
    <row r="21" spans="1:27" ht="15.2" customHeight="1" x14ac:dyDescent="0.4">
      <c r="A21" s="463">
        <v>6</v>
      </c>
      <c r="B21" s="435">
        <v>47</v>
      </c>
      <c r="C21" s="435">
        <v>25</v>
      </c>
      <c r="D21" s="436">
        <v>36</v>
      </c>
      <c r="E21" s="435">
        <v>17</v>
      </c>
      <c r="F21" s="435">
        <v>41</v>
      </c>
      <c r="G21" s="436">
        <v>29</v>
      </c>
      <c r="H21" s="436">
        <v>0</v>
      </c>
      <c r="I21" s="436">
        <v>0</v>
      </c>
      <c r="J21" s="435">
        <v>0</v>
      </c>
      <c r="K21" s="436">
        <v>0</v>
      </c>
      <c r="L21" s="435">
        <v>95</v>
      </c>
      <c r="M21" s="435">
        <v>61</v>
      </c>
      <c r="N21" s="435">
        <v>3029</v>
      </c>
      <c r="O21" s="435">
        <v>2982</v>
      </c>
      <c r="P21" s="435"/>
      <c r="Q21" s="435"/>
      <c r="R21" s="435">
        <v>18</v>
      </c>
      <c r="S21" s="435" t="s">
        <v>138</v>
      </c>
      <c r="T21" s="437">
        <v>10.4</v>
      </c>
      <c r="U21" s="435" t="s">
        <v>75</v>
      </c>
      <c r="V21" s="435">
        <v>5</v>
      </c>
      <c r="W21" s="435">
        <v>2</v>
      </c>
      <c r="X21" s="437">
        <v>39.200000000000003</v>
      </c>
      <c r="Y21" s="435">
        <v>408</v>
      </c>
      <c r="Z21" s="435">
        <v>1.8</v>
      </c>
      <c r="AA21" s="440"/>
    </row>
    <row r="22" spans="1:27" ht="15.2" customHeight="1" x14ac:dyDescent="0.4">
      <c r="A22" s="463">
        <v>7</v>
      </c>
      <c r="B22" s="435">
        <v>53</v>
      </c>
      <c r="C22" s="435">
        <v>31</v>
      </c>
      <c r="D22" s="436">
        <v>42</v>
      </c>
      <c r="E22" s="435">
        <v>21</v>
      </c>
      <c r="F22" s="435">
        <v>43</v>
      </c>
      <c r="G22" s="436">
        <v>23</v>
      </c>
      <c r="H22" s="436">
        <v>0</v>
      </c>
      <c r="I22" s="435">
        <v>0</v>
      </c>
      <c r="J22" s="435">
        <v>0</v>
      </c>
      <c r="K22" s="435">
        <v>0</v>
      </c>
      <c r="L22" s="435">
        <v>90</v>
      </c>
      <c r="M22" s="435">
        <v>58</v>
      </c>
      <c r="N22" s="435">
        <v>2983</v>
      </c>
      <c r="O22" s="435">
        <v>2943</v>
      </c>
      <c r="P22" s="435"/>
      <c r="Q22" s="435"/>
      <c r="R22" s="435">
        <v>20</v>
      </c>
      <c r="S22" s="435" t="s">
        <v>139</v>
      </c>
      <c r="T22" s="437">
        <v>10.7</v>
      </c>
      <c r="U22" s="435" t="s">
        <v>138</v>
      </c>
      <c r="V22" s="435">
        <v>1</v>
      </c>
      <c r="W22" s="435">
        <v>0</v>
      </c>
      <c r="X22" s="437">
        <v>41.5</v>
      </c>
      <c r="Y22" s="435">
        <v>320</v>
      </c>
      <c r="Z22" s="435">
        <v>1.6</v>
      </c>
      <c r="AA22" s="440"/>
    </row>
    <row r="23" spans="1:27" ht="15.2" customHeight="1" x14ac:dyDescent="0.4">
      <c r="A23" s="463">
        <v>8</v>
      </c>
      <c r="B23" s="435">
        <v>49</v>
      </c>
      <c r="C23" s="435">
        <v>39</v>
      </c>
      <c r="D23" s="436">
        <v>44</v>
      </c>
      <c r="E23" s="435">
        <v>23</v>
      </c>
      <c r="F23" s="435">
        <v>39</v>
      </c>
      <c r="G23" s="436">
        <v>21</v>
      </c>
      <c r="H23" s="436">
        <v>0</v>
      </c>
      <c r="I23" s="436">
        <v>0</v>
      </c>
      <c r="J23" s="435">
        <v>0</v>
      </c>
      <c r="K23" s="436">
        <v>0</v>
      </c>
      <c r="L23" s="435">
        <v>94</v>
      </c>
      <c r="M23" s="435">
        <v>67</v>
      </c>
      <c r="N23" s="435">
        <v>2964</v>
      </c>
      <c r="O23" s="435">
        <v>2939</v>
      </c>
      <c r="P23" s="435"/>
      <c r="Q23" s="435"/>
      <c r="R23" s="435">
        <v>17</v>
      </c>
      <c r="S23" s="435" t="s">
        <v>76</v>
      </c>
      <c r="T23" s="437">
        <v>10.3</v>
      </c>
      <c r="U23" s="435" t="s">
        <v>76</v>
      </c>
      <c r="V23" s="435">
        <v>4</v>
      </c>
      <c r="W23" s="435">
        <v>10</v>
      </c>
      <c r="X23" s="437">
        <v>42.6</v>
      </c>
      <c r="Y23" s="435">
        <v>195</v>
      </c>
      <c r="Z23" s="435">
        <v>1.5</v>
      </c>
      <c r="AA23" s="440"/>
    </row>
    <row r="24" spans="1:27" ht="15.2" customHeight="1" x14ac:dyDescent="0.4">
      <c r="A24" s="463">
        <v>9</v>
      </c>
      <c r="B24" s="435">
        <v>39</v>
      </c>
      <c r="C24" s="435">
        <v>26</v>
      </c>
      <c r="D24" s="436">
        <v>13</v>
      </c>
      <c r="E24" s="435">
        <v>26</v>
      </c>
      <c r="F24" s="435">
        <v>26</v>
      </c>
      <c r="G24" s="436">
        <v>32</v>
      </c>
      <c r="H24" s="436">
        <v>0</v>
      </c>
      <c r="I24" s="435">
        <v>0.05</v>
      </c>
      <c r="J24" s="437">
        <v>0.3</v>
      </c>
      <c r="K24" s="435">
        <v>0.3</v>
      </c>
      <c r="L24" s="435">
        <v>100</v>
      </c>
      <c r="M24" s="435">
        <v>77</v>
      </c>
      <c r="N24" s="436">
        <v>3004</v>
      </c>
      <c r="O24" s="435">
        <v>2959</v>
      </c>
      <c r="P24" s="435"/>
      <c r="Q24" s="435"/>
      <c r="R24" s="435">
        <v>30</v>
      </c>
      <c r="S24" s="435" t="s">
        <v>78</v>
      </c>
      <c r="T24" s="437">
        <v>12.9</v>
      </c>
      <c r="U24" s="435" t="s">
        <v>78</v>
      </c>
      <c r="V24" s="435">
        <v>10</v>
      </c>
      <c r="W24" s="435">
        <v>10</v>
      </c>
      <c r="X24" s="437">
        <v>41</v>
      </c>
      <c r="Y24" s="435">
        <v>56</v>
      </c>
      <c r="Z24" s="435">
        <v>0</v>
      </c>
      <c r="AA24" s="440" t="s">
        <v>569</v>
      </c>
    </row>
    <row r="25" spans="1:27" ht="15.2" customHeight="1" x14ac:dyDescent="0.4">
      <c r="A25" s="463">
        <v>10</v>
      </c>
      <c r="B25" s="435">
        <v>26</v>
      </c>
      <c r="C25" s="435">
        <v>22</v>
      </c>
      <c r="D25" s="436">
        <v>24</v>
      </c>
      <c r="E25" s="435">
        <v>5</v>
      </c>
      <c r="F25" s="435">
        <v>23</v>
      </c>
      <c r="G25" s="436">
        <v>41</v>
      </c>
      <c r="H25" s="436">
        <v>0</v>
      </c>
      <c r="I25" s="441" t="s">
        <v>49</v>
      </c>
      <c r="J25" s="435" t="s">
        <v>49</v>
      </c>
      <c r="K25" s="437">
        <v>0.3</v>
      </c>
      <c r="L25" s="435">
        <v>92</v>
      </c>
      <c r="M25" s="435">
        <v>87</v>
      </c>
      <c r="N25" s="435">
        <v>3016</v>
      </c>
      <c r="O25" s="435">
        <v>3003</v>
      </c>
      <c r="P25" s="435"/>
      <c r="Q25" s="435"/>
      <c r="R25" s="435">
        <v>16</v>
      </c>
      <c r="S25" s="435" t="s">
        <v>78</v>
      </c>
      <c r="T25" s="437">
        <v>8.6999999999999993</v>
      </c>
      <c r="U25" s="435" t="s">
        <v>78</v>
      </c>
      <c r="V25" s="435">
        <v>10</v>
      </c>
      <c r="W25" s="435">
        <v>10</v>
      </c>
      <c r="X25" s="437">
        <v>37.9</v>
      </c>
      <c r="Y25" s="435">
        <v>79</v>
      </c>
      <c r="Z25" s="435">
        <v>0</v>
      </c>
      <c r="AA25" s="440"/>
    </row>
    <row r="26" spans="1:27" ht="15.2" customHeight="1" x14ac:dyDescent="0.4">
      <c r="A26" s="463">
        <v>11</v>
      </c>
      <c r="B26" s="435">
        <v>32</v>
      </c>
      <c r="C26" s="435">
        <v>21</v>
      </c>
      <c r="D26" s="436">
        <v>27</v>
      </c>
      <c r="E26" s="435">
        <v>8</v>
      </c>
      <c r="F26" s="435">
        <v>28</v>
      </c>
      <c r="G26" s="436">
        <v>38</v>
      </c>
      <c r="H26" s="436">
        <v>0</v>
      </c>
      <c r="I26" s="435">
        <v>0</v>
      </c>
      <c r="J26" s="436">
        <v>0</v>
      </c>
      <c r="K26" s="437">
        <v>0.1</v>
      </c>
      <c r="L26" s="435">
        <v>95</v>
      </c>
      <c r="M26" s="435">
        <v>79</v>
      </c>
      <c r="N26" s="435">
        <v>3014</v>
      </c>
      <c r="O26" s="435">
        <v>2997</v>
      </c>
      <c r="P26" s="435"/>
      <c r="Q26" s="435"/>
      <c r="R26" s="435">
        <v>20</v>
      </c>
      <c r="S26" s="435" t="s">
        <v>77</v>
      </c>
      <c r="T26" s="437">
        <v>8.8000000000000007</v>
      </c>
      <c r="U26" s="435" t="s">
        <v>78</v>
      </c>
      <c r="V26" s="435">
        <v>10</v>
      </c>
      <c r="W26" s="435">
        <v>5</v>
      </c>
      <c r="X26" s="437">
        <v>37.200000000000003</v>
      </c>
      <c r="Y26" s="435">
        <v>220</v>
      </c>
      <c r="Z26" s="435">
        <v>0.9</v>
      </c>
      <c r="AA26" s="444"/>
    </row>
    <row r="27" spans="1:27" ht="15.2" customHeight="1" x14ac:dyDescent="0.4">
      <c r="A27" s="463">
        <v>12</v>
      </c>
      <c r="B27" s="435">
        <v>29</v>
      </c>
      <c r="C27" s="435">
        <v>21</v>
      </c>
      <c r="D27" s="436">
        <v>25</v>
      </c>
      <c r="E27" s="435">
        <v>4</v>
      </c>
      <c r="F27" s="435">
        <v>25</v>
      </c>
      <c r="G27" s="436">
        <v>40</v>
      </c>
      <c r="H27" s="436">
        <v>0</v>
      </c>
      <c r="I27" s="435">
        <v>0</v>
      </c>
      <c r="J27" s="435">
        <v>0</v>
      </c>
      <c r="K27" s="437" t="s">
        <v>49</v>
      </c>
      <c r="L27" s="435">
        <v>88</v>
      </c>
      <c r="M27" s="435">
        <v>53</v>
      </c>
      <c r="N27" s="435">
        <v>3054</v>
      </c>
      <c r="O27" s="435">
        <v>3012</v>
      </c>
      <c r="P27" s="435"/>
      <c r="Q27" s="435"/>
      <c r="R27" s="435">
        <v>19</v>
      </c>
      <c r="S27" s="435" t="s">
        <v>78</v>
      </c>
      <c r="T27" s="435">
        <v>8.1999999999999993</v>
      </c>
      <c r="U27" s="435" t="s">
        <v>144</v>
      </c>
      <c r="V27" s="435">
        <v>0</v>
      </c>
      <c r="W27" s="435">
        <v>1</v>
      </c>
      <c r="X27" s="437">
        <v>36.299999999999997</v>
      </c>
      <c r="Y27" s="435">
        <v>334</v>
      </c>
      <c r="Z27" s="435">
        <v>1.4</v>
      </c>
      <c r="AA27" s="440"/>
    </row>
    <row r="28" spans="1:27" ht="15.2" customHeight="1" x14ac:dyDescent="0.4">
      <c r="A28" s="463">
        <v>13</v>
      </c>
      <c r="B28" s="435">
        <v>42</v>
      </c>
      <c r="C28" s="435">
        <v>25</v>
      </c>
      <c r="D28" s="436">
        <v>34</v>
      </c>
      <c r="E28" s="435">
        <v>13</v>
      </c>
      <c r="F28" s="435">
        <v>34</v>
      </c>
      <c r="G28" s="436">
        <v>31</v>
      </c>
      <c r="H28" s="436">
        <v>0</v>
      </c>
      <c r="I28" s="435">
        <v>0</v>
      </c>
      <c r="J28" s="435">
        <v>0</v>
      </c>
      <c r="K28" s="437" t="s">
        <v>49</v>
      </c>
      <c r="L28" s="435">
        <v>66</v>
      </c>
      <c r="M28" s="435">
        <v>46</v>
      </c>
      <c r="N28" s="435">
        <v>3060</v>
      </c>
      <c r="O28" s="435">
        <v>3050</v>
      </c>
      <c r="P28" s="435"/>
      <c r="Q28" s="435"/>
      <c r="R28" s="435">
        <v>12</v>
      </c>
      <c r="S28" s="435" t="s">
        <v>144</v>
      </c>
      <c r="T28" s="435">
        <v>7.2</v>
      </c>
      <c r="U28" s="435" t="s">
        <v>144</v>
      </c>
      <c r="V28" s="435">
        <v>0</v>
      </c>
      <c r="W28" s="435">
        <v>0</v>
      </c>
      <c r="X28" s="437">
        <v>37.200000000000003</v>
      </c>
      <c r="Y28" s="435">
        <v>325</v>
      </c>
      <c r="Z28" s="435">
        <v>1.4</v>
      </c>
      <c r="AA28" s="440"/>
    </row>
    <row r="29" spans="1:27" ht="15.2" customHeight="1" x14ac:dyDescent="0.4">
      <c r="A29" s="463">
        <v>14</v>
      </c>
      <c r="B29" s="435">
        <v>52</v>
      </c>
      <c r="C29" s="435">
        <v>32</v>
      </c>
      <c r="D29" s="436">
        <v>42</v>
      </c>
      <c r="E29" s="435">
        <v>22</v>
      </c>
      <c r="F29" s="435">
        <v>41</v>
      </c>
      <c r="G29" s="436">
        <v>23</v>
      </c>
      <c r="H29" s="436">
        <v>0</v>
      </c>
      <c r="I29" s="436">
        <v>0</v>
      </c>
      <c r="J29" s="435">
        <v>0</v>
      </c>
      <c r="K29" s="435">
        <v>0</v>
      </c>
      <c r="L29" s="435">
        <v>68</v>
      </c>
      <c r="M29" s="435">
        <v>46</v>
      </c>
      <c r="N29" s="435">
        <v>3056</v>
      </c>
      <c r="O29" s="435">
        <v>3034</v>
      </c>
      <c r="P29" s="435"/>
      <c r="Q29" s="435"/>
      <c r="R29" s="435">
        <v>15</v>
      </c>
      <c r="S29" s="435" t="s">
        <v>138</v>
      </c>
      <c r="T29" s="437">
        <v>8.4</v>
      </c>
      <c r="U29" s="435" t="s">
        <v>76</v>
      </c>
      <c r="V29" s="435">
        <v>0</v>
      </c>
      <c r="W29" s="435">
        <v>0</v>
      </c>
      <c r="X29" s="437">
        <v>39.200000000000003</v>
      </c>
      <c r="Y29" s="435">
        <v>316</v>
      </c>
      <c r="Z29" s="435">
        <v>1.4</v>
      </c>
      <c r="AA29" s="440"/>
    </row>
    <row r="30" spans="1:27" ht="15.2" customHeight="1" x14ac:dyDescent="0.4">
      <c r="A30" s="463">
        <v>15</v>
      </c>
      <c r="B30" s="435">
        <v>43</v>
      </c>
      <c r="C30" s="435">
        <v>37</v>
      </c>
      <c r="D30" s="436">
        <v>40</v>
      </c>
      <c r="E30" s="435">
        <v>21</v>
      </c>
      <c r="F30" s="435">
        <v>37</v>
      </c>
      <c r="G30" s="436">
        <v>25</v>
      </c>
      <c r="H30" s="436">
        <v>0</v>
      </c>
      <c r="I30" s="441">
        <v>0.1</v>
      </c>
      <c r="J30" s="435">
        <v>0</v>
      </c>
      <c r="K30" s="435">
        <v>0</v>
      </c>
      <c r="L30" s="435">
        <v>92</v>
      </c>
      <c r="M30" s="435">
        <v>68</v>
      </c>
      <c r="N30" s="435">
        <v>3038</v>
      </c>
      <c r="O30" s="435">
        <v>3023</v>
      </c>
      <c r="P30" s="435"/>
      <c r="Q30" s="435"/>
      <c r="R30" s="435">
        <v>6</v>
      </c>
      <c r="S30" s="435" t="s">
        <v>139</v>
      </c>
      <c r="T30" s="435">
        <v>4.3</v>
      </c>
      <c r="U30" s="435" t="s">
        <v>139</v>
      </c>
      <c r="V30" s="435">
        <v>9</v>
      </c>
      <c r="W30" s="435">
        <v>10</v>
      </c>
      <c r="X30" s="437">
        <v>40.6</v>
      </c>
      <c r="Y30" s="435">
        <v>116</v>
      </c>
      <c r="Z30" s="435">
        <v>0.8</v>
      </c>
      <c r="AA30" s="440"/>
    </row>
    <row r="31" spans="1:27" ht="15.2" customHeight="1" x14ac:dyDescent="0.4">
      <c r="A31" s="463">
        <v>16</v>
      </c>
      <c r="B31" s="435">
        <v>42</v>
      </c>
      <c r="C31" s="435">
        <v>35</v>
      </c>
      <c r="D31" s="436">
        <v>39</v>
      </c>
      <c r="E31" s="435">
        <v>21</v>
      </c>
      <c r="F31" s="435">
        <v>35</v>
      </c>
      <c r="G31" s="436">
        <v>26</v>
      </c>
      <c r="H31" s="436">
        <v>0</v>
      </c>
      <c r="I31" s="435">
        <v>0.36</v>
      </c>
      <c r="J31" s="435">
        <v>0</v>
      </c>
      <c r="K31" s="435">
        <v>0</v>
      </c>
      <c r="L31" s="435">
        <v>100</v>
      </c>
      <c r="M31" s="435">
        <v>92</v>
      </c>
      <c r="N31" s="435">
        <v>3025</v>
      </c>
      <c r="O31" s="435">
        <v>2989</v>
      </c>
      <c r="P31" s="435"/>
      <c r="Q31" s="435"/>
      <c r="R31" s="435">
        <v>12</v>
      </c>
      <c r="S31" s="435" t="s">
        <v>78</v>
      </c>
      <c r="T31" s="437">
        <v>4.8</v>
      </c>
      <c r="U31" s="435" t="s">
        <v>139</v>
      </c>
      <c r="V31" s="435">
        <v>10</v>
      </c>
      <c r="W31" s="435">
        <v>10</v>
      </c>
      <c r="X31" s="437">
        <v>41</v>
      </c>
      <c r="Y31" s="435">
        <v>134</v>
      </c>
      <c r="Z31" s="435">
        <v>0.8</v>
      </c>
      <c r="AA31" s="440" t="s">
        <v>463</v>
      </c>
    </row>
    <row r="32" spans="1:27" ht="15.2" customHeight="1" x14ac:dyDescent="0.4">
      <c r="A32" s="463">
        <v>17</v>
      </c>
      <c r="B32" s="435">
        <v>37</v>
      </c>
      <c r="C32" s="435">
        <v>29</v>
      </c>
      <c r="D32" s="436">
        <v>33</v>
      </c>
      <c r="E32" s="435">
        <v>15</v>
      </c>
      <c r="F32" s="435">
        <v>29</v>
      </c>
      <c r="G32" s="436">
        <v>32</v>
      </c>
      <c r="H32" s="436">
        <v>0</v>
      </c>
      <c r="I32" s="435" t="s">
        <v>49</v>
      </c>
      <c r="J32" s="435" t="s">
        <v>49</v>
      </c>
      <c r="K32" s="435">
        <v>0</v>
      </c>
      <c r="L32" s="435">
        <v>100</v>
      </c>
      <c r="M32" s="435">
        <v>56</v>
      </c>
      <c r="N32" s="435">
        <v>2999</v>
      </c>
      <c r="O32" s="435">
        <v>2984</v>
      </c>
      <c r="P32" s="435"/>
      <c r="Q32" s="435"/>
      <c r="R32" s="435">
        <v>29</v>
      </c>
      <c r="S32" s="435" t="s">
        <v>143</v>
      </c>
      <c r="T32" s="437">
        <v>14.4</v>
      </c>
      <c r="U32" s="435" t="s">
        <v>78</v>
      </c>
      <c r="V32" s="435">
        <v>10</v>
      </c>
      <c r="W32" s="435">
        <v>10</v>
      </c>
      <c r="X32" s="437">
        <v>40.1</v>
      </c>
      <c r="Y32" s="435">
        <v>116</v>
      </c>
      <c r="Z32" s="435">
        <v>0</v>
      </c>
      <c r="AA32" s="440"/>
    </row>
    <row r="33" spans="1:30" ht="15.2" customHeight="1" x14ac:dyDescent="0.4">
      <c r="A33" s="463">
        <v>18</v>
      </c>
      <c r="B33" s="435">
        <v>29</v>
      </c>
      <c r="C33" s="435">
        <v>15</v>
      </c>
      <c r="D33" s="436">
        <v>22</v>
      </c>
      <c r="E33" s="435">
        <v>4</v>
      </c>
      <c r="F33" s="435">
        <v>16</v>
      </c>
      <c r="G33" s="436">
        <v>43</v>
      </c>
      <c r="H33" s="436">
        <v>0</v>
      </c>
      <c r="I33" s="436">
        <v>0</v>
      </c>
      <c r="J33" s="435">
        <v>0</v>
      </c>
      <c r="K33" s="435">
        <v>0</v>
      </c>
      <c r="L33" s="435">
        <v>75</v>
      </c>
      <c r="M33" s="435">
        <v>52</v>
      </c>
      <c r="N33" s="435">
        <v>3023</v>
      </c>
      <c r="O33" s="435">
        <v>2998</v>
      </c>
      <c r="P33" s="435"/>
      <c r="Q33" s="435"/>
      <c r="R33" s="435">
        <v>31</v>
      </c>
      <c r="S33" s="435" t="s">
        <v>143</v>
      </c>
      <c r="T33" s="437">
        <v>14.2</v>
      </c>
      <c r="U33" s="435" t="s">
        <v>78</v>
      </c>
      <c r="V33" s="435">
        <v>0</v>
      </c>
      <c r="W33" s="435">
        <v>0</v>
      </c>
      <c r="X33" s="437">
        <v>36.700000000000003</v>
      </c>
      <c r="Y33" s="435">
        <v>338</v>
      </c>
      <c r="Z33" s="435">
        <v>1.4</v>
      </c>
      <c r="AA33" s="440"/>
      <c r="AB33" s="41"/>
      <c r="AC33" s="41"/>
      <c r="AD33" s="41"/>
    </row>
    <row r="34" spans="1:30" ht="15.2" customHeight="1" x14ac:dyDescent="0.4">
      <c r="A34" s="463">
        <v>19</v>
      </c>
      <c r="B34" s="435">
        <v>38</v>
      </c>
      <c r="C34" s="435">
        <v>16</v>
      </c>
      <c r="D34" s="436">
        <v>27</v>
      </c>
      <c r="E34" s="435">
        <v>9</v>
      </c>
      <c r="F34" s="435">
        <v>32</v>
      </c>
      <c r="G34" s="436">
        <v>38</v>
      </c>
      <c r="H34" s="436">
        <v>0</v>
      </c>
      <c r="I34" s="435">
        <v>0</v>
      </c>
      <c r="J34" s="435">
        <v>0</v>
      </c>
      <c r="K34" s="435">
        <v>0</v>
      </c>
      <c r="L34" s="435">
        <v>75</v>
      </c>
      <c r="M34" s="435">
        <v>55</v>
      </c>
      <c r="N34" s="435">
        <v>3016</v>
      </c>
      <c r="O34" s="435">
        <v>2993</v>
      </c>
      <c r="P34" s="435"/>
      <c r="Q34" s="435"/>
      <c r="R34" s="435">
        <v>19</v>
      </c>
      <c r="S34" s="435" t="s">
        <v>75</v>
      </c>
      <c r="T34" s="437">
        <v>10</v>
      </c>
      <c r="U34" s="435" t="s">
        <v>75</v>
      </c>
      <c r="V34" s="435">
        <v>8</v>
      </c>
      <c r="W34" s="435">
        <v>7</v>
      </c>
      <c r="X34" s="437">
        <v>36.1</v>
      </c>
      <c r="Y34" s="435">
        <v>316</v>
      </c>
      <c r="Z34" s="435">
        <v>1.3</v>
      </c>
      <c r="AA34" s="440"/>
      <c r="AB34" s="23"/>
      <c r="AC34" s="23"/>
    </row>
    <row r="35" spans="1:30" ht="15.2" customHeight="1" x14ac:dyDescent="0.4">
      <c r="A35" s="463">
        <v>20</v>
      </c>
      <c r="B35" s="435">
        <v>41</v>
      </c>
      <c r="C35" s="439">
        <v>28</v>
      </c>
      <c r="D35" s="436">
        <v>35</v>
      </c>
      <c r="E35" s="435">
        <v>19</v>
      </c>
      <c r="F35" s="435">
        <v>33</v>
      </c>
      <c r="G35" s="436">
        <v>30</v>
      </c>
      <c r="H35" s="436">
        <v>0</v>
      </c>
      <c r="I35" s="435">
        <v>0</v>
      </c>
      <c r="J35" s="435">
        <v>0</v>
      </c>
      <c r="K35" s="436">
        <v>0</v>
      </c>
      <c r="L35" s="435">
        <v>82</v>
      </c>
      <c r="M35" s="435">
        <v>53</v>
      </c>
      <c r="N35" s="435">
        <v>3038</v>
      </c>
      <c r="O35" s="435">
        <v>3011</v>
      </c>
      <c r="P35" s="435"/>
      <c r="Q35" s="435"/>
      <c r="R35" s="435">
        <v>14</v>
      </c>
      <c r="S35" s="435" t="s">
        <v>139</v>
      </c>
      <c r="T35" s="435">
        <v>8.3000000000000007</v>
      </c>
      <c r="U35" s="435" t="s">
        <v>139</v>
      </c>
      <c r="V35" s="435">
        <v>1</v>
      </c>
      <c r="W35" s="435">
        <v>3</v>
      </c>
      <c r="X35" s="437">
        <v>37.4</v>
      </c>
      <c r="Y35" s="435">
        <v>371</v>
      </c>
      <c r="Z35" s="435">
        <v>1.4</v>
      </c>
      <c r="AA35" s="440"/>
    </row>
    <row r="36" spans="1:30" ht="15.2" customHeight="1" x14ac:dyDescent="0.4">
      <c r="A36" s="463">
        <v>21</v>
      </c>
      <c r="B36" s="435">
        <v>39</v>
      </c>
      <c r="C36" s="435">
        <v>32</v>
      </c>
      <c r="D36" s="436">
        <v>36</v>
      </c>
      <c r="E36" s="435">
        <v>19</v>
      </c>
      <c r="F36" s="435">
        <v>38</v>
      </c>
      <c r="G36" s="436">
        <v>29</v>
      </c>
      <c r="H36" s="436">
        <v>0</v>
      </c>
      <c r="I36" s="435">
        <v>0</v>
      </c>
      <c r="J36" s="435">
        <v>0</v>
      </c>
      <c r="K36" s="435">
        <v>0</v>
      </c>
      <c r="L36" s="435">
        <v>89</v>
      </c>
      <c r="M36" s="435">
        <v>72</v>
      </c>
      <c r="N36" s="435">
        <v>3038</v>
      </c>
      <c r="O36" s="435">
        <v>3017</v>
      </c>
      <c r="P36" s="435"/>
      <c r="Q36" s="435"/>
      <c r="R36" s="435">
        <v>17</v>
      </c>
      <c r="S36" s="435" t="s">
        <v>139</v>
      </c>
      <c r="T36" s="437">
        <v>10</v>
      </c>
      <c r="U36" s="435" t="s">
        <v>138</v>
      </c>
      <c r="V36" s="435">
        <v>7</v>
      </c>
      <c r="W36" s="435">
        <v>10</v>
      </c>
      <c r="X36" s="437">
        <v>38.5</v>
      </c>
      <c r="Y36" s="435">
        <v>306</v>
      </c>
      <c r="Z36" s="435">
        <v>1.2</v>
      </c>
      <c r="AA36" s="440"/>
    </row>
    <row r="37" spans="1:30" ht="15.2" customHeight="1" x14ac:dyDescent="0.4">
      <c r="A37" s="463">
        <v>22</v>
      </c>
      <c r="B37" s="435">
        <v>44</v>
      </c>
      <c r="C37" s="435">
        <v>37</v>
      </c>
      <c r="D37" s="436">
        <v>41</v>
      </c>
      <c r="E37" s="435">
        <v>24</v>
      </c>
      <c r="F37" s="435">
        <v>41</v>
      </c>
      <c r="G37" s="436">
        <v>24</v>
      </c>
      <c r="H37" s="436">
        <v>0</v>
      </c>
      <c r="I37" s="441">
        <v>0.01</v>
      </c>
      <c r="J37" s="435">
        <v>0</v>
      </c>
      <c r="K37" s="435">
        <v>0</v>
      </c>
      <c r="L37" s="435">
        <v>98</v>
      </c>
      <c r="M37" s="435">
        <v>85</v>
      </c>
      <c r="N37" s="435">
        <v>3019</v>
      </c>
      <c r="O37" s="435">
        <v>3006</v>
      </c>
      <c r="P37" s="435"/>
      <c r="Q37" s="435"/>
      <c r="R37" s="435">
        <v>13</v>
      </c>
      <c r="S37" s="435" t="s">
        <v>138</v>
      </c>
      <c r="T37" s="435">
        <v>8.9</v>
      </c>
      <c r="U37" s="435" t="s">
        <v>139</v>
      </c>
      <c r="V37" s="435">
        <v>10</v>
      </c>
      <c r="W37" s="435">
        <v>10</v>
      </c>
      <c r="X37" s="437">
        <v>40.299999999999997</v>
      </c>
      <c r="Y37" s="435">
        <v>202</v>
      </c>
      <c r="Z37" s="435">
        <v>0.9</v>
      </c>
      <c r="AA37" s="440" t="s">
        <v>463</v>
      </c>
    </row>
    <row r="38" spans="1:30" ht="15.2" customHeight="1" x14ac:dyDescent="0.4">
      <c r="A38" s="463">
        <v>23</v>
      </c>
      <c r="B38" s="435">
        <v>47</v>
      </c>
      <c r="C38" s="435">
        <v>41</v>
      </c>
      <c r="D38" s="436">
        <v>44</v>
      </c>
      <c r="E38" s="435">
        <v>28</v>
      </c>
      <c r="F38" s="435">
        <v>47</v>
      </c>
      <c r="G38" s="436">
        <v>21</v>
      </c>
      <c r="H38" s="436">
        <v>0</v>
      </c>
      <c r="I38" s="436" t="s">
        <v>49</v>
      </c>
      <c r="J38" s="436">
        <v>0</v>
      </c>
      <c r="K38" s="435">
        <v>0</v>
      </c>
      <c r="L38" s="435">
        <v>100</v>
      </c>
      <c r="M38" s="435">
        <v>90</v>
      </c>
      <c r="N38" s="435">
        <v>3010</v>
      </c>
      <c r="O38" s="435">
        <v>3003</v>
      </c>
      <c r="P38" s="435"/>
      <c r="Q38" s="435"/>
      <c r="R38" s="435">
        <v>18</v>
      </c>
      <c r="S38" s="435" t="s">
        <v>139</v>
      </c>
      <c r="T38" s="437">
        <v>9.1999999999999993</v>
      </c>
      <c r="U38" s="435" t="s">
        <v>138</v>
      </c>
      <c r="V38" s="435">
        <v>10</v>
      </c>
      <c r="W38" s="435">
        <v>10</v>
      </c>
      <c r="X38" s="437">
        <v>41.7</v>
      </c>
      <c r="Y38" s="435">
        <v>121</v>
      </c>
      <c r="Z38" s="435">
        <v>0.8</v>
      </c>
      <c r="AA38" s="440" t="s">
        <v>463</v>
      </c>
    </row>
    <row r="39" spans="1:30" ht="15.2" customHeight="1" x14ac:dyDescent="0.4">
      <c r="A39" s="463">
        <v>24</v>
      </c>
      <c r="B39" s="435">
        <v>54</v>
      </c>
      <c r="C39" s="445">
        <v>46</v>
      </c>
      <c r="D39" s="436">
        <v>50</v>
      </c>
      <c r="E39" s="435">
        <v>35</v>
      </c>
      <c r="F39" s="435">
        <v>52</v>
      </c>
      <c r="G39" s="436">
        <v>15</v>
      </c>
      <c r="H39" s="436">
        <v>0</v>
      </c>
      <c r="I39" s="441">
        <v>0.47</v>
      </c>
      <c r="J39" s="436">
        <v>0</v>
      </c>
      <c r="K39" s="435">
        <v>0</v>
      </c>
      <c r="L39" s="435">
        <v>100</v>
      </c>
      <c r="M39" s="435">
        <v>89</v>
      </c>
      <c r="N39" s="435">
        <v>3005</v>
      </c>
      <c r="O39" s="435">
        <v>2983</v>
      </c>
      <c r="P39" s="435"/>
      <c r="Q39" s="435"/>
      <c r="R39" s="435">
        <v>27</v>
      </c>
      <c r="S39" s="435" t="s">
        <v>138</v>
      </c>
      <c r="T39" s="437">
        <v>15.5</v>
      </c>
      <c r="U39" s="435" t="s">
        <v>139</v>
      </c>
      <c r="V39" s="435">
        <v>10</v>
      </c>
      <c r="W39" s="435">
        <v>10</v>
      </c>
      <c r="X39" s="437"/>
      <c r="Y39" s="435">
        <v>131</v>
      </c>
      <c r="Z39" s="435">
        <v>0.9</v>
      </c>
      <c r="AA39" s="440" t="s">
        <v>570</v>
      </c>
    </row>
    <row r="40" spans="1:30" ht="15.2" customHeight="1" x14ac:dyDescent="0.4">
      <c r="A40" s="463">
        <v>25</v>
      </c>
      <c r="B40" s="435">
        <v>53</v>
      </c>
      <c r="C40" s="435">
        <v>46</v>
      </c>
      <c r="D40" s="436">
        <v>50</v>
      </c>
      <c r="E40" s="435">
        <v>35</v>
      </c>
      <c r="F40" s="435">
        <v>50</v>
      </c>
      <c r="G40" s="436">
        <v>15</v>
      </c>
      <c r="H40" s="436">
        <v>0</v>
      </c>
      <c r="I40" s="441">
        <v>1.19</v>
      </c>
      <c r="J40" s="436">
        <v>0</v>
      </c>
      <c r="K40" s="435">
        <v>0</v>
      </c>
      <c r="L40" s="435">
        <v>100</v>
      </c>
      <c r="M40" s="435">
        <v>91</v>
      </c>
      <c r="N40" s="435">
        <v>2989</v>
      </c>
      <c r="O40" s="435">
        <v>2978</v>
      </c>
      <c r="P40" s="435"/>
      <c r="Q40" s="435"/>
      <c r="R40" s="435">
        <v>22</v>
      </c>
      <c r="S40" s="435" t="s">
        <v>147</v>
      </c>
      <c r="T40" s="437">
        <v>12.9</v>
      </c>
      <c r="U40" s="435" t="s">
        <v>66</v>
      </c>
      <c r="V40" s="435">
        <v>10</v>
      </c>
      <c r="W40" s="435">
        <v>10</v>
      </c>
      <c r="X40" s="437">
        <v>47.7</v>
      </c>
      <c r="Y40" s="435">
        <v>88</v>
      </c>
      <c r="Z40" s="435">
        <v>0.7</v>
      </c>
      <c r="AA40" s="440" t="s">
        <v>570</v>
      </c>
    </row>
    <row r="41" spans="1:30" ht="15.2" customHeight="1" x14ac:dyDescent="0.4">
      <c r="A41" s="463">
        <v>26</v>
      </c>
      <c r="B41" s="435">
        <v>50</v>
      </c>
      <c r="C41" s="435">
        <v>33</v>
      </c>
      <c r="D41" s="436">
        <v>42</v>
      </c>
      <c r="E41" s="435">
        <v>25</v>
      </c>
      <c r="F41" s="435">
        <v>33</v>
      </c>
      <c r="G41" s="436">
        <v>23</v>
      </c>
      <c r="H41" s="436">
        <v>0</v>
      </c>
      <c r="I41" s="441">
        <v>0.55000000000000004</v>
      </c>
      <c r="J41" s="436">
        <v>0</v>
      </c>
      <c r="K41" s="435">
        <v>0</v>
      </c>
      <c r="L41" s="435">
        <v>96</v>
      </c>
      <c r="M41" s="435">
        <v>77</v>
      </c>
      <c r="N41" s="435">
        <v>3003</v>
      </c>
      <c r="O41" s="435">
        <v>2975</v>
      </c>
      <c r="P41" s="435"/>
      <c r="Q41" s="435"/>
      <c r="R41" s="435">
        <v>18</v>
      </c>
      <c r="S41" s="435" t="s">
        <v>147</v>
      </c>
      <c r="T41" s="437">
        <v>10.8</v>
      </c>
      <c r="U41" s="435" t="s">
        <v>66</v>
      </c>
      <c r="V41" s="435">
        <v>10</v>
      </c>
      <c r="W41" s="435">
        <v>10</v>
      </c>
      <c r="X41" s="437">
        <v>45.9</v>
      </c>
      <c r="Y41" s="435">
        <v>111</v>
      </c>
      <c r="Z41" s="435">
        <v>0.8</v>
      </c>
      <c r="AA41" s="440" t="s">
        <v>571</v>
      </c>
    </row>
    <row r="42" spans="1:30" ht="15.2" customHeight="1" x14ac:dyDescent="0.4">
      <c r="A42" s="463">
        <v>27</v>
      </c>
      <c r="B42" s="435">
        <v>38</v>
      </c>
      <c r="C42" s="435">
        <v>27</v>
      </c>
      <c r="D42" s="436">
        <v>33</v>
      </c>
      <c r="E42" s="435">
        <v>15</v>
      </c>
      <c r="F42" s="435">
        <v>27</v>
      </c>
      <c r="G42" s="436">
        <v>32</v>
      </c>
      <c r="H42" s="436">
        <v>0</v>
      </c>
      <c r="I42" s="436">
        <v>0</v>
      </c>
      <c r="J42" s="436">
        <v>0</v>
      </c>
      <c r="K42" s="435">
        <v>0</v>
      </c>
      <c r="L42" s="435">
        <v>93</v>
      </c>
      <c r="M42" s="435">
        <v>65</v>
      </c>
      <c r="N42" s="435">
        <v>3018</v>
      </c>
      <c r="O42" s="435">
        <v>3002</v>
      </c>
      <c r="P42" s="435"/>
      <c r="Q42" s="435"/>
      <c r="R42" s="435">
        <v>7</v>
      </c>
      <c r="S42" s="435" t="s">
        <v>138</v>
      </c>
      <c r="T42" s="435">
        <v>3.1</v>
      </c>
      <c r="U42" s="435" t="s">
        <v>75</v>
      </c>
      <c r="V42" s="435">
        <v>9</v>
      </c>
      <c r="W42" s="435">
        <v>3</v>
      </c>
      <c r="X42" s="437">
        <v>42.8</v>
      </c>
      <c r="Y42" s="435">
        <v>134</v>
      </c>
      <c r="Z42" s="435">
        <v>0.8</v>
      </c>
      <c r="AA42" s="440"/>
    </row>
    <row r="43" spans="1:30" ht="15.2" customHeight="1" x14ac:dyDescent="0.4">
      <c r="A43" s="463">
        <v>28</v>
      </c>
      <c r="B43" s="435">
        <v>35</v>
      </c>
      <c r="C43" s="435">
        <v>26</v>
      </c>
      <c r="D43" s="436">
        <v>31</v>
      </c>
      <c r="E43" s="435">
        <v>11</v>
      </c>
      <c r="F43" s="435">
        <v>30</v>
      </c>
      <c r="G43" s="436">
        <v>24</v>
      </c>
      <c r="H43" s="436">
        <v>0</v>
      </c>
      <c r="I43" s="436" t="s">
        <v>49</v>
      </c>
      <c r="J43" s="436" t="s">
        <v>49</v>
      </c>
      <c r="K43" s="435">
        <v>0</v>
      </c>
      <c r="L43" s="435">
        <v>95</v>
      </c>
      <c r="M43" s="435">
        <v>84</v>
      </c>
      <c r="N43" s="435">
        <v>3017</v>
      </c>
      <c r="O43" s="435">
        <v>3003</v>
      </c>
      <c r="P43" s="435"/>
      <c r="Q43" s="435"/>
      <c r="R43" s="435">
        <v>15</v>
      </c>
      <c r="S43" s="435" t="s">
        <v>51</v>
      </c>
      <c r="T43" s="435">
        <v>8.6</v>
      </c>
      <c r="U43" s="435" t="s">
        <v>78</v>
      </c>
      <c r="V43" s="435">
        <v>10</v>
      </c>
      <c r="W43" s="435">
        <v>10</v>
      </c>
      <c r="X43" s="437">
        <v>40.5</v>
      </c>
      <c r="Y43" s="435">
        <v>142</v>
      </c>
      <c r="Z43" s="435">
        <v>0.8</v>
      </c>
      <c r="AA43" s="440"/>
    </row>
    <row r="44" spans="1:30" ht="15.2" customHeight="1" x14ac:dyDescent="0.4">
      <c r="A44" s="463">
        <v>29</v>
      </c>
      <c r="B44" s="435">
        <v>41</v>
      </c>
      <c r="C44" s="435">
        <v>26</v>
      </c>
      <c r="D44" s="436">
        <v>34</v>
      </c>
      <c r="E44" s="435">
        <v>14</v>
      </c>
      <c r="F44" s="435">
        <v>32</v>
      </c>
      <c r="G44" s="436">
        <v>31</v>
      </c>
      <c r="H44" s="436">
        <v>0</v>
      </c>
      <c r="I44" s="436">
        <v>0</v>
      </c>
      <c r="J44" s="436">
        <v>0</v>
      </c>
      <c r="K44" s="435">
        <v>0</v>
      </c>
      <c r="L44" s="435">
        <v>96</v>
      </c>
      <c r="M44" s="435">
        <v>64</v>
      </c>
      <c r="N44" s="435">
        <v>3005</v>
      </c>
      <c r="O44" s="435">
        <v>2988</v>
      </c>
      <c r="P44" s="435"/>
      <c r="Q44" s="435"/>
      <c r="R44" s="435">
        <v>6</v>
      </c>
      <c r="S44" s="435" t="s">
        <v>78</v>
      </c>
      <c r="T44" s="437">
        <v>4</v>
      </c>
      <c r="U44" s="436" t="s">
        <v>78</v>
      </c>
      <c r="V44" s="435">
        <v>10</v>
      </c>
      <c r="W44" s="435">
        <v>0</v>
      </c>
      <c r="X44" s="437">
        <v>37.6</v>
      </c>
      <c r="Y44" s="435">
        <v>429</v>
      </c>
      <c r="Z44" s="435">
        <v>1.4</v>
      </c>
      <c r="AA44" s="440" t="s">
        <v>572</v>
      </c>
    </row>
    <row r="45" spans="1:30" ht="15.2" customHeight="1" x14ac:dyDescent="0.4">
      <c r="A45" s="463">
        <v>30</v>
      </c>
      <c r="B45" s="435">
        <v>32</v>
      </c>
      <c r="C45" s="435">
        <v>26</v>
      </c>
      <c r="D45" s="436">
        <v>29</v>
      </c>
      <c r="E45" s="435">
        <v>12</v>
      </c>
      <c r="F45" s="435">
        <v>29</v>
      </c>
      <c r="G45" s="436">
        <v>36</v>
      </c>
      <c r="H45" s="436">
        <v>0</v>
      </c>
      <c r="I45" s="441">
        <v>0.04</v>
      </c>
      <c r="J45" s="437">
        <v>0.5</v>
      </c>
      <c r="K45" s="435">
        <v>0.5</v>
      </c>
      <c r="L45" s="435">
        <v>94</v>
      </c>
      <c r="M45" s="435">
        <v>86</v>
      </c>
      <c r="N45" s="435">
        <v>2995</v>
      </c>
      <c r="O45" s="435">
        <v>2983</v>
      </c>
      <c r="P45" s="435"/>
      <c r="Q45" s="435"/>
      <c r="R45" s="435">
        <v>16</v>
      </c>
      <c r="S45" s="435" t="s">
        <v>143</v>
      </c>
      <c r="T45" s="437">
        <v>9</v>
      </c>
      <c r="U45" s="436" t="s">
        <v>78</v>
      </c>
      <c r="V45" s="435">
        <v>7</v>
      </c>
      <c r="W45" s="435">
        <v>10</v>
      </c>
      <c r="X45" s="437">
        <v>38.299999999999997</v>
      </c>
      <c r="Y45" s="435">
        <v>26</v>
      </c>
      <c r="Z45" s="435">
        <v>0</v>
      </c>
      <c r="AA45" s="440" t="s">
        <v>573</v>
      </c>
    </row>
    <row r="46" spans="1:30" ht="15.2" customHeight="1" thickBot="1" x14ac:dyDescent="0.45">
      <c r="A46" s="463">
        <v>31</v>
      </c>
      <c r="B46" s="446"/>
      <c r="C46" s="447"/>
      <c r="D46" s="448"/>
      <c r="E46" s="447"/>
      <c r="F46" s="447"/>
      <c r="G46" s="448"/>
      <c r="H46" s="448"/>
      <c r="I46" s="448"/>
      <c r="J46" s="448"/>
      <c r="K46" s="447"/>
      <c r="L46" s="447"/>
      <c r="M46" s="447"/>
      <c r="N46" s="447"/>
      <c r="O46" s="447"/>
      <c r="P46" s="447"/>
      <c r="Q46" s="447"/>
      <c r="R46" s="447"/>
      <c r="S46" s="447"/>
      <c r="T46" s="447"/>
      <c r="U46" s="448"/>
      <c r="V46" s="447"/>
      <c r="W46" s="448"/>
      <c r="X46" s="449"/>
      <c r="Y46" s="447"/>
      <c r="Z46" s="447"/>
      <c r="AA46" s="450"/>
    </row>
    <row r="47" spans="1:30" ht="15.2" customHeight="1" x14ac:dyDescent="0.4">
      <c r="A47" s="8"/>
      <c r="B47" s="451">
        <f>SUM(B16:B46)</f>
        <v>1211</v>
      </c>
      <c r="C47" s="451">
        <f>SUM(C16:C46)</f>
        <v>865</v>
      </c>
      <c r="D47" s="452"/>
      <c r="E47" s="453">
        <f t="shared" ref="E47:J47" si="0">SUM(E16:E46)</f>
        <v>482</v>
      </c>
      <c r="F47" s="451">
        <f t="shared" si="0"/>
        <v>1017</v>
      </c>
      <c r="G47" s="454">
        <f t="shared" si="0"/>
        <v>895</v>
      </c>
      <c r="H47" s="454">
        <f t="shared" si="0"/>
        <v>0</v>
      </c>
      <c r="I47" s="455">
        <f t="shared" si="0"/>
        <v>2.84</v>
      </c>
      <c r="J47" s="451">
        <f t="shared" si="0"/>
        <v>1.9000000000000001</v>
      </c>
      <c r="K47" s="451"/>
      <c r="L47" s="456"/>
      <c r="M47" s="451"/>
      <c r="N47" s="451"/>
      <c r="O47" s="451"/>
      <c r="P47" s="451">
        <f>SUM(P16:P46)</f>
        <v>0</v>
      </c>
      <c r="Q47" s="451">
        <f>SUM(Q16:Q46)</f>
        <v>0</v>
      </c>
      <c r="R47" s="451">
        <f>MAX(R16:R46)</f>
        <v>31</v>
      </c>
      <c r="S47" s="451" t="s">
        <v>143</v>
      </c>
      <c r="T47" s="451">
        <f>SUM(T16:T46)</f>
        <v>269.70000000000005</v>
      </c>
      <c r="U47" s="457"/>
      <c r="V47" s="451">
        <f>SUM(V16:V46)</f>
        <v>202</v>
      </c>
      <c r="W47" s="451">
        <f>SUM(W16:W46)</f>
        <v>194</v>
      </c>
      <c r="X47" s="457"/>
      <c r="Y47" s="456"/>
      <c r="Z47" s="458"/>
      <c r="AA47" s="458" t="s">
        <v>23</v>
      </c>
      <c r="AB47" s="45"/>
    </row>
    <row r="48" spans="1:30" ht="15.2" customHeight="1" x14ac:dyDescent="0.4">
      <c r="A48" s="9"/>
      <c r="B48" s="457">
        <f>AVERAGE(B16:B46)</f>
        <v>40.366666666666667</v>
      </c>
      <c r="C48" s="457">
        <f>AVERAGE(C16:C46)</f>
        <v>28.833333333333332</v>
      </c>
      <c r="D48" s="456"/>
      <c r="E48" s="456"/>
      <c r="F48" s="457">
        <f>AVERAGE(F16:F46)</f>
        <v>33.9</v>
      </c>
      <c r="G48" s="456"/>
      <c r="H48" s="456"/>
      <c r="I48" s="456"/>
      <c r="J48" s="456"/>
      <c r="K48" s="456"/>
      <c r="L48" s="457">
        <f>AVERAGE(L16:L46)</f>
        <v>91.466666666666669</v>
      </c>
      <c r="M48" s="457">
        <f>AVERAGE(M16:M46)</f>
        <v>71.333333333333329</v>
      </c>
      <c r="N48" s="459">
        <f>AVERAGE(N16:N46)</f>
        <v>3015.2333333333331</v>
      </c>
      <c r="O48" s="459"/>
      <c r="P48" s="457" t="e">
        <f>AVERAGE(P16:P46)</f>
        <v>#DIV/0!</v>
      </c>
      <c r="Q48" s="457"/>
      <c r="R48" s="460"/>
      <c r="S48" s="456"/>
      <c r="T48" s="457">
        <f>AVERAGE(T16:T46)</f>
        <v>8.990000000000002</v>
      </c>
      <c r="U48" s="457"/>
      <c r="V48" s="457">
        <f>AVERAGE(V16:V46)</f>
        <v>6.7333333333333334</v>
      </c>
      <c r="W48" s="457"/>
      <c r="X48" s="457">
        <f>AVERAGE(X16:X46)</f>
        <v>39.757142857142853</v>
      </c>
      <c r="Y48" s="457">
        <f>AVERAGE(Y16:Y46)</f>
        <v>218.43333333333334</v>
      </c>
      <c r="Z48" s="461"/>
      <c r="AA48" s="462" t="s">
        <v>79</v>
      </c>
      <c r="AB48" s="45"/>
    </row>
    <row r="49" spans="2:27" ht="10.7" customHeight="1" x14ac:dyDescent="0.2">
      <c r="B49" s="18" t="s">
        <v>80</v>
      </c>
      <c r="C49" s="16"/>
      <c r="D49" s="16"/>
      <c r="E49" s="16"/>
      <c r="F49" s="16"/>
      <c r="G49" s="16"/>
      <c r="H49" s="16"/>
      <c r="I49" s="16"/>
      <c r="K49" s="18" t="s">
        <v>81</v>
      </c>
      <c r="L49" s="18"/>
      <c r="M49" s="18"/>
      <c r="N49" s="18"/>
      <c r="O49" s="18"/>
      <c r="P49" s="18"/>
      <c r="Q49" s="18"/>
      <c r="T49" s="18" t="s">
        <v>82</v>
      </c>
      <c r="U49" s="16"/>
      <c r="V49" s="16"/>
      <c r="W49" s="16"/>
      <c r="X49" s="16"/>
      <c r="Y49" s="16"/>
      <c r="Z49" s="16"/>
      <c r="AA49" s="29"/>
    </row>
    <row r="50" spans="2:27" ht="12.75" customHeight="1" x14ac:dyDescent="0.3">
      <c r="B50" s="16" t="s">
        <v>250</v>
      </c>
      <c r="C50" s="16"/>
      <c r="D50" s="16"/>
      <c r="E50" s="134"/>
      <c r="F50" s="94"/>
      <c r="H50" s="16"/>
      <c r="I50" s="1"/>
      <c r="K50" s="16" t="s">
        <v>84</v>
      </c>
      <c r="L50" s="16"/>
      <c r="M50" s="355">
        <f>G47</f>
        <v>895</v>
      </c>
      <c r="P50" s="16"/>
      <c r="Q50" s="16"/>
      <c r="T50" s="16" t="s">
        <v>574</v>
      </c>
      <c r="W50" s="377"/>
      <c r="X50" s="192"/>
      <c r="Y50" s="44"/>
      <c r="Z50" s="44"/>
      <c r="AA50" s="37"/>
    </row>
    <row r="51" spans="2:27" ht="12.75" customHeight="1" x14ac:dyDescent="0.3">
      <c r="B51" s="16" t="s">
        <v>160</v>
      </c>
      <c r="C51" s="16"/>
      <c r="D51" s="16"/>
      <c r="E51" s="16"/>
      <c r="F51" s="134"/>
      <c r="G51" s="94"/>
      <c r="H51" s="27"/>
      <c r="K51" s="16" t="s">
        <v>469</v>
      </c>
      <c r="L51" s="16"/>
      <c r="M51" s="16"/>
      <c r="N51" s="373"/>
      <c r="O51" s="192"/>
      <c r="P51" s="26"/>
      <c r="Q51" s="32"/>
      <c r="S51" s="47"/>
      <c r="T51" s="16" t="s">
        <v>575</v>
      </c>
      <c r="X51" s="192"/>
    </row>
    <row r="52" spans="2:27" ht="12.75" customHeight="1" x14ac:dyDescent="0.3">
      <c r="B52" s="16" t="s">
        <v>403</v>
      </c>
      <c r="C52" s="16"/>
      <c r="D52" s="16"/>
      <c r="E52" s="134"/>
      <c r="F52" s="26"/>
      <c r="G52" s="94"/>
      <c r="H52" s="16"/>
      <c r="I52" s="1"/>
      <c r="K52" s="16" t="s">
        <v>576</v>
      </c>
      <c r="L52" s="16"/>
      <c r="M52" s="16"/>
      <c r="N52" s="16"/>
      <c r="O52" s="134"/>
      <c r="P52" s="20"/>
      <c r="Q52" s="26"/>
      <c r="R52" s="30"/>
      <c r="T52" s="16" t="s">
        <v>221</v>
      </c>
      <c r="W52" s="376"/>
      <c r="X52" s="227"/>
      <c r="Y52" s="35"/>
      <c r="Z52" s="35"/>
      <c r="AA52" s="30"/>
    </row>
    <row r="53" spans="2:27" ht="12.75" customHeight="1" x14ac:dyDescent="0.3">
      <c r="B53" s="16" t="s">
        <v>577</v>
      </c>
      <c r="C53" s="16"/>
      <c r="D53" s="16"/>
      <c r="E53" s="16"/>
      <c r="F53" s="284"/>
      <c r="G53" s="94"/>
      <c r="I53" s="28"/>
      <c r="K53" s="16" t="s">
        <v>469</v>
      </c>
      <c r="L53" s="16"/>
      <c r="M53" s="16"/>
      <c r="N53" s="181"/>
      <c r="O53" s="192"/>
      <c r="P53" s="26"/>
      <c r="Q53" s="30"/>
      <c r="T53" s="16" t="s">
        <v>578</v>
      </c>
      <c r="X53" s="181"/>
      <c r="Y53" s="85"/>
      <c r="Z53" s="85"/>
    </row>
    <row r="54" spans="2:27" ht="12.75" customHeight="1" x14ac:dyDescent="0.3">
      <c r="B54" s="16" t="s">
        <v>160</v>
      </c>
      <c r="C54" s="16"/>
      <c r="D54" s="16"/>
      <c r="E54" s="16"/>
      <c r="F54" s="134"/>
      <c r="G54" s="94"/>
      <c r="H54" s="16"/>
      <c r="T54" s="16" t="s">
        <v>96</v>
      </c>
      <c r="W54" s="373"/>
      <c r="X54" s="59" t="s">
        <v>579</v>
      </c>
      <c r="Y54" s="181"/>
      <c r="Z54" s="181"/>
      <c r="AA54" s="178"/>
    </row>
    <row r="55" spans="2:27" ht="12.75" customHeight="1" x14ac:dyDescent="0.3">
      <c r="B55" s="16" t="s">
        <v>98</v>
      </c>
      <c r="C55" s="354">
        <f>MAX(B16:B46)</f>
        <v>54</v>
      </c>
      <c r="D55" s="16" t="s">
        <v>99</v>
      </c>
      <c r="F55" s="178"/>
      <c r="G55" s="28"/>
      <c r="I55" s="50"/>
      <c r="K55" s="18" t="s">
        <v>100</v>
      </c>
      <c r="L55" s="18"/>
      <c r="M55" s="18"/>
      <c r="N55" s="18"/>
      <c r="O55" s="18"/>
      <c r="T55" s="16" t="s">
        <v>580</v>
      </c>
      <c r="X55" s="134"/>
      <c r="Y55" s="85"/>
      <c r="Z55" s="85"/>
    </row>
    <row r="56" spans="2:27" ht="12.75" customHeight="1" x14ac:dyDescent="0.3">
      <c r="B56" s="16" t="s">
        <v>102</v>
      </c>
      <c r="C56" s="354">
        <f>MIN(C16:C46)</f>
        <v>15</v>
      </c>
      <c r="D56" s="16" t="s">
        <v>99</v>
      </c>
      <c r="F56" s="178"/>
      <c r="G56" s="28"/>
      <c r="I56" s="1"/>
      <c r="K56" s="16" t="s">
        <v>84</v>
      </c>
      <c r="N56" s="354">
        <v>0</v>
      </c>
      <c r="T56" s="16" t="s">
        <v>581</v>
      </c>
      <c r="X56" s="373"/>
      <c r="Y56" s="94"/>
      <c r="Z56" s="94"/>
    </row>
    <row r="57" spans="2:27" ht="12.75" customHeight="1" x14ac:dyDescent="0.3">
      <c r="B57" s="16"/>
      <c r="C57" s="16" t="s">
        <v>104</v>
      </c>
      <c r="E57" s="16"/>
      <c r="F57" s="16"/>
      <c r="G57" s="16"/>
      <c r="H57" s="16"/>
      <c r="I57" s="1"/>
      <c r="K57" s="16" t="s">
        <v>335</v>
      </c>
      <c r="N57" s="354">
        <v>0</v>
      </c>
      <c r="T57" s="16" t="s">
        <v>441</v>
      </c>
      <c r="X57" s="141"/>
      <c r="Y57" s="94"/>
      <c r="Z57" s="94"/>
    </row>
    <row r="58" spans="2:27" ht="12.75" customHeight="1" x14ac:dyDescent="0.3">
      <c r="B58" s="16" t="s">
        <v>172</v>
      </c>
      <c r="C58" s="16"/>
      <c r="D58" s="354">
        <v>0</v>
      </c>
      <c r="H58" s="16"/>
      <c r="I58" s="1"/>
      <c r="K58" s="16" t="s">
        <v>582</v>
      </c>
      <c r="O58" s="175"/>
      <c r="P58" s="85"/>
      <c r="Q58" s="26"/>
      <c r="T58" s="16" t="s">
        <v>583</v>
      </c>
      <c r="X58" s="373"/>
      <c r="Y58" s="85"/>
      <c r="Z58" s="85"/>
    </row>
    <row r="59" spans="2:27" ht="12.75" customHeight="1" x14ac:dyDescent="0.3">
      <c r="B59" s="16" t="s">
        <v>442</v>
      </c>
      <c r="C59" s="16"/>
      <c r="D59" s="354">
        <f>COUNTIF(B16:B46,"&lt;=32")</f>
        <v>5</v>
      </c>
      <c r="H59" s="16"/>
      <c r="I59" s="1"/>
      <c r="K59" s="16" t="s">
        <v>553</v>
      </c>
      <c r="N59" s="373"/>
      <c r="O59" s="192"/>
      <c r="P59" s="26"/>
      <c r="T59" s="16" t="s">
        <v>96</v>
      </c>
      <c r="W59" s="373"/>
      <c r="X59" s="28" t="s">
        <v>584</v>
      </c>
      <c r="Y59" s="181"/>
      <c r="Z59" s="181"/>
      <c r="AA59" s="181"/>
    </row>
    <row r="60" spans="2:27" ht="12.75" customHeight="1" x14ac:dyDescent="0.3">
      <c r="B60" s="16" t="s">
        <v>177</v>
      </c>
      <c r="C60" s="16"/>
      <c r="D60" s="354">
        <f>COUNTIF(C16:C46,"&lt;=32")</f>
        <v>21</v>
      </c>
      <c r="H60" s="16"/>
      <c r="I60" s="1"/>
      <c r="T60" s="16" t="s">
        <v>585</v>
      </c>
      <c r="X60" s="373"/>
      <c r="Y60" s="28" t="s">
        <v>586</v>
      </c>
      <c r="Z60" s="28"/>
    </row>
    <row r="61" spans="2:27" ht="12.75" customHeight="1" x14ac:dyDescent="0.3">
      <c r="B61" s="16" t="s">
        <v>445</v>
      </c>
      <c r="C61" s="16"/>
      <c r="D61" s="354">
        <f>COUNTIF(C16:C46,"&lt;=0")</f>
        <v>0</v>
      </c>
      <c r="H61" s="16"/>
      <c r="I61" s="1"/>
      <c r="K61" s="18" t="s">
        <v>114</v>
      </c>
      <c r="L61" s="17"/>
      <c r="M61" s="17"/>
      <c r="N61" s="17"/>
      <c r="O61" s="17"/>
      <c r="T61" s="16" t="s">
        <v>587</v>
      </c>
      <c r="V61" s="354" t="s">
        <v>588</v>
      </c>
      <c r="Y61" s="28"/>
      <c r="Z61" s="28"/>
    </row>
    <row r="62" spans="2:27" ht="12.75" customHeight="1" x14ac:dyDescent="0.3">
      <c r="D62" s="17"/>
      <c r="F62" s="46"/>
      <c r="K62" s="16" t="s">
        <v>589</v>
      </c>
      <c r="M62" s="376"/>
      <c r="N62" s="192"/>
      <c r="O62" s="35"/>
      <c r="P62" s="476"/>
      <c r="Q62" s="476"/>
      <c r="U62" s="16" t="s">
        <v>183</v>
      </c>
      <c r="V62" s="354" t="s">
        <v>588</v>
      </c>
      <c r="Y62" s="28"/>
      <c r="Z62" s="28"/>
    </row>
    <row r="63" spans="2:27" ht="12.75" customHeight="1" x14ac:dyDescent="0.3">
      <c r="B63" s="18" t="s">
        <v>119</v>
      </c>
      <c r="C63" s="17"/>
      <c r="D63" s="357">
        <f>AVERAGE(T16:T46)</f>
        <v>8.990000000000002</v>
      </c>
      <c r="F63" s="46"/>
      <c r="K63" s="16" t="s">
        <v>590</v>
      </c>
      <c r="N63" s="373"/>
      <c r="P63" s="35"/>
      <c r="Q63" s="23"/>
      <c r="U63" s="16" t="s">
        <v>591</v>
      </c>
      <c r="V63" s="181" t="s">
        <v>328</v>
      </c>
      <c r="W63" s="181"/>
      <c r="X63" s="16"/>
      <c r="Y63" s="192"/>
      <c r="Z63" s="192"/>
      <c r="AA63" s="28"/>
    </row>
    <row r="64" spans="2:27" ht="12.75" customHeight="1" x14ac:dyDescent="0.3">
      <c r="B64" s="16" t="s">
        <v>250</v>
      </c>
      <c r="K64" s="16" t="s">
        <v>98</v>
      </c>
      <c r="L64" s="356">
        <f>MAX(N16:N46)/100</f>
        <v>30.6</v>
      </c>
      <c r="M64" s="39" t="s">
        <v>99</v>
      </c>
      <c r="N64" s="181"/>
      <c r="O64" s="192"/>
      <c r="P64" s="23"/>
      <c r="Q64" s="23"/>
    </row>
    <row r="65" spans="2:27" ht="12.75" customHeight="1" x14ac:dyDescent="0.3">
      <c r="B65" s="16" t="s">
        <v>298</v>
      </c>
      <c r="F65" s="85"/>
      <c r="G65" s="60"/>
      <c r="H65" s="28"/>
      <c r="I65" s="24"/>
      <c r="K65" s="16" t="s">
        <v>102</v>
      </c>
      <c r="L65" s="356">
        <f>MIN(O16:O46)/100</f>
        <v>29.39</v>
      </c>
      <c r="M65" s="39" t="s">
        <v>99</v>
      </c>
      <c r="N65" s="181"/>
      <c r="O65" s="134"/>
      <c r="P65" s="23"/>
      <c r="T65" s="18" t="s">
        <v>124</v>
      </c>
      <c r="U65" s="18"/>
      <c r="V65" s="18"/>
      <c r="W65" s="18"/>
      <c r="X65" s="18"/>
      <c r="Y65" s="38"/>
      <c r="Z65" s="38"/>
      <c r="AA65" s="38"/>
    </row>
    <row r="66" spans="2:27" ht="12.75" customHeight="1" x14ac:dyDescent="0.3">
      <c r="B66" s="16" t="s">
        <v>592</v>
      </c>
      <c r="D66" s="354">
        <f>MAX(R16:R46)</f>
        <v>31</v>
      </c>
      <c r="E66" s="16" t="s">
        <v>126</v>
      </c>
      <c r="G66" s="85"/>
      <c r="H66" s="28"/>
      <c r="T66" s="16" t="s">
        <v>245</v>
      </c>
      <c r="U66" s="16"/>
      <c r="V66" s="16"/>
      <c r="W66" s="373"/>
      <c r="X66" s="85"/>
    </row>
    <row r="67" spans="2:27" ht="12.75" customHeight="1" x14ac:dyDescent="0.3">
      <c r="B67" s="16" t="s">
        <v>196</v>
      </c>
      <c r="E67" s="85"/>
      <c r="G67" s="30"/>
      <c r="T67" s="16" t="s">
        <v>593</v>
      </c>
      <c r="V67" s="85"/>
      <c r="W67" s="39" t="s">
        <v>126</v>
      </c>
      <c r="X67" s="354"/>
      <c r="Y67" s="16"/>
      <c r="Z67" s="16"/>
    </row>
    <row r="68" spans="2:27" ht="12.75" customHeight="1" x14ac:dyDescent="0.2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</row>
    <row r="69" spans="2:27" ht="12.75" customHeight="1" x14ac:dyDescent="0.3">
      <c r="B69" s="170" t="s">
        <v>594</v>
      </c>
      <c r="C69" s="170"/>
      <c r="D69" s="170"/>
      <c r="E69" s="170"/>
      <c r="F69" s="170"/>
      <c r="G69" s="170"/>
      <c r="H69" s="170"/>
      <c r="I69" s="170"/>
      <c r="J69" s="170"/>
      <c r="K69" s="170"/>
      <c r="L69" s="20"/>
      <c r="M69" s="20"/>
      <c r="N69" s="54"/>
      <c r="O69" s="54"/>
      <c r="P69" s="175" t="s">
        <v>595</v>
      </c>
      <c r="Q69" s="181"/>
      <c r="R69" s="181"/>
      <c r="S69" s="181"/>
      <c r="T69" s="181"/>
      <c r="U69" s="181"/>
      <c r="V69" s="181"/>
      <c r="W69" s="181"/>
      <c r="X69" s="181"/>
      <c r="Y69" s="181"/>
    </row>
    <row r="70" spans="2:27" ht="12.75" customHeight="1" x14ac:dyDescent="0.3">
      <c r="B70" s="170" t="s">
        <v>596</v>
      </c>
      <c r="C70" s="170"/>
      <c r="D70" s="170"/>
      <c r="E70" s="170"/>
      <c r="F70" s="170"/>
      <c r="G70" s="170"/>
      <c r="H70" s="170"/>
      <c r="I70" s="170"/>
      <c r="J70" s="170"/>
      <c r="K70" s="170"/>
      <c r="L70" s="20"/>
      <c r="M70" s="20"/>
      <c r="N70" s="1"/>
    </row>
    <row r="71" spans="2:27" ht="12.75" customHeight="1" x14ac:dyDescent="0.3">
      <c r="B71" s="170" t="s">
        <v>597</v>
      </c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81"/>
      <c r="W71" s="54"/>
      <c r="X71" s="54"/>
      <c r="Y71" s="54"/>
      <c r="Z71" s="54"/>
    </row>
    <row r="72" spans="2:27" ht="12.75" customHeight="1" x14ac:dyDescent="0.3">
      <c r="B72" s="170" t="s">
        <v>598</v>
      </c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</row>
    <row r="73" spans="2:27" ht="12.75" customHeight="1" x14ac:dyDescent="0.3">
      <c r="B73" s="170" t="s">
        <v>599</v>
      </c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</row>
    <row r="74" spans="2:27" ht="14.25" x14ac:dyDescent="0.3">
      <c r="B74" s="178"/>
      <c r="C74" s="175"/>
      <c r="D74" s="175"/>
      <c r="E74" s="175"/>
      <c r="F74" s="175"/>
      <c r="G74" s="175"/>
      <c r="H74" s="175"/>
      <c r="I74" s="175"/>
    </row>
  </sheetData>
  <mergeCells count="1">
    <mergeCell ref="P62:Q62"/>
  </mergeCells>
  <phoneticPr fontId="17" type="noConversion"/>
  <pageMargins left="0" right="0" top="0" bottom="0" header="0" footer="0"/>
  <pageSetup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78"/>
  <sheetViews>
    <sheetView topLeftCell="A44" zoomScale="130" zoomScaleNormal="130" workbookViewId="0">
      <selection activeCell="L6" sqref="L6"/>
    </sheetView>
  </sheetViews>
  <sheetFormatPr defaultRowHeight="12.75" x14ac:dyDescent="0.2"/>
  <cols>
    <col min="1" max="1" width="3.28515625" customWidth="1"/>
    <col min="2" max="2" width="5" customWidth="1"/>
    <col min="3" max="3" width="5.140625" customWidth="1"/>
    <col min="4" max="4" width="4.5703125" customWidth="1"/>
    <col min="5" max="6" width="5" customWidth="1"/>
    <col min="7" max="7" width="6.140625" customWidth="1"/>
    <col min="8" max="8" width="3.42578125" customWidth="1"/>
    <col min="9" max="9" width="5.140625" customWidth="1"/>
    <col min="10" max="10" width="5.42578125" customWidth="1"/>
    <col min="11" max="11" width="5.5703125" customWidth="1"/>
    <col min="12" max="12" width="5.140625" customWidth="1"/>
    <col min="13" max="13" width="6.5703125" customWidth="1"/>
    <col min="14" max="14" width="6.42578125" customWidth="1"/>
    <col min="15" max="15" width="7.42578125" customWidth="1"/>
    <col min="16" max="16" width="4" customWidth="1"/>
    <col min="17" max="17" width="3.85546875" customWidth="1"/>
    <col min="18" max="18" width="4.5703125" customWidth="1"/>
    <col min="19" max="19" width="5.5703125" customWidth="1"/>
    <col min="20" max="20" width="4.5703125" customWidth="1"/>
    <col min="21" max="21" width="5" customWidth="1"/>
    <col min="22" max="22" width="4.7109375" customWidth="1"/>
    <col min="23" max="23" width="4.85546875" customWidth="1"/>
    <col min="24" max="24" width="6.42578125" customWidth="1"/>
    <col min="25" max="25" width="5.7109375" customWidth="1"/>
    <col min="26" max="26" width="29.5703125" customWidth="1"/>
  </cols>
  <sheetData>
    <row r="2" spans="1:26" ht="14.25" customHeight="1" x14ac:dyDescent="0.25">
      <c r="A2" s="177" t="s">
        <v>0</v>
      </c>
      <c r="B2" s="177"/>
      <c r="C2" s="177"/>
      <c r="D2" s="177"/>
      <c r="E2" s="16"/>
      <c r="F2" s="16"/>
      <c r="G2" s="16"/>
      <c r="H2" s="16"/>
      <c r="W2" s="177" t="s">
        <v>1</v>
      </c>
      <c r="X2" s="386"/>
      <c r="Y2" s="386"/>
      <c r="Z2" s="386"/>
    </row>
    <row r="3" spans="1:26" ht="14.25" customHeight="1" x14ac:dyDescent="0.25">
      <c r="A3" s="177" t="s">
        <v>2</v>
      </c>
      <c r="B3" s="177"/>
      <c r="C3" s="177"/>
      <c r="D3" s="177"/>
      <c r="E3" s="16"/>
      <c r="F3" s="16"/>
      <c r="G3" s="16"/>
      <c r="H3" s="16"/>
      <c r="W3" s="177" t="s">
        <v>3</v>
      </c>
      <c r="X3" s="177"/>
      <c r="Y3" s="177"/>
      <c r="Z3" s="177"/>
    </row>
    <row r="4" spans="1:26" ht="14.25" customHeight="1" x14ac:dyDescent="0.25">
      <c r="A4" s="177" t="s">
        <v>4</v>
      </c>
      <c r="B4" s="177"/>
      <c r="C4" s="177"/>
      <c r="D4" s="177"/>
      <c r="E4" s="16"/>
      <c r="F4" s="16"/>
      <c r="G4" s="16"/>
      <c r="H4" s="16"/>
      <c r="W4" s="177" t="s">
        <v>6</v>
      </c>
      <c r="X4" s="177"/>
      <c r="Y4" s="177"/>
      <c r="Z4" s="177"/>
    </row>
    <row r="5" spans="1:26" ht="14.25" customHeight="1" x14ac:dyDescent="0.3">
      <c r="A5" s="177" t="s">
        <v>130</v>
      </c>
      <c r="B5" s="177"/>
      <c r="C5" s="177"/>
      <c r="D5" s="177"/>
      <c r="E5" s="16"/>
      <c r="F5" s="16"/>
      <c r="G5" s="16"/>
      <c r="H5" s="16"/>
      <c r="K5" s="170"/>
      <c r="L5" s="187" t="s">
        <v>131</v>
      </c>
      <c r="M5" s="178"/>
      <c r="N5" s="178"/>
      <c r="O5" s="20"/>
      <c r="P5" s="20"/>
      <c r="W5" s="177"/>
      <c r="X5" s="177"/>
      <c r="Y5" s="177" t="s">
        <v>8</v>
      </c>
      <c r="Z5" s="177"/>
    </row>
    <row r="6" spans="1:26" ht="14.25" customHeight="1" x14ac:dyDescent="0.3">
      <c r="A6" s="177" t="s">
        <v>9</v>
      </c>
      <c r="B6" s="177"/>
      <c r="C6" s="177"/>
      <c r="D6" s="177"/>
      <c r="E6" s="16"/>
      <c r="F6" s="16"/>
      <c r="G6" s="16"/>
      <c r="H6" s="16"/>
      <c r="K6" s="181"/>
      <c r="L6" s="181"/>
      <c r="M6" s="181"/>
      <c r="N6" s="181"/>
      <c r="W6" s="177"/>
      <c r="X6" s="177"/>
      <c r="Y6" s="177" t="s">
        <v>132</v>
      </c>
      <c r="Z6" s="177"/>
    </row>
    <row r="7" spans="1:26" ht="14.25" customHeight="1" x14ac:dyDescent="0.3">
      <c r="K7" s="177" t="s">
        <v>133</v>
      </c>
      <c r="L7" s="177"/>
      <c r="M7" s="177"/>
      <c r="N7" s="177"/>
      <c r="O7" s="177"/>
      <c r="P7" s="1"/>
      <c r="Q7" s="1"/>
      <c r="R7" s="1"/>
      <c r="W7" s="175"/>
      <c r="X7" s="175"/>
      <c r="Y7" s="175"/>
      <c r="Z7" s="175"/>
    </row>
    <row r="8" spans="1:26" ht="14.25" customHeight="1" x14ac:dyDescent="0.3">
      <c r="K8" s="181"/>
      <c r="L8" s="181"/>
      <c r="M8" s="181"/>
      <c r="N8" s="181"/>
      <c r="W8" s="175"/>
      <c r="X8" s="175"/>
      <c r="Y8" s="175"/>
      <c r="Z8" s="175"/>
    </row>
    <row r="9" spans="1:26" ht="14.25" x14ac:dyDescent="0.3">
      <c r="K9" s="178" t="s">
        <v>12</v>
      </c>
      <c r="L9" s="178"/>
      <c r="M9" s="178"/>
      <c r="N9" s="178"/>
      <c r="O9" s="20"/>
      <c r="P9" s="20"/>
      <c r="Q9" s="21"/>
      <c r="R9" s="21"/>
      <c r="S9" s="21"/>
    </row>
    <row r="10" spans="1:26" ht="10.7" customHeight="1" x14ac:dyDescent="0.3">
      <c r="A10" s="164"/>
      <c r="B10" s="165"/>
      <c r="C10" s="163" t="s">
        <v>13</v>
      </c>
      <c r="D10" s="163"/>
      <c r="E10" s="163"/>
      <c r="F10" s="163"/>
      <c r="G10" s="163"/>
      <c r="H10" s="163"/>
      <c r="I10" s="163" t="s">
        <v>134</v>
      </c>
      <c r="J10" s="163"/>
      <c r="K10" s="163"/>
      <c r="L10" s="163"/>
      <c r="M10" s="163"/>
      <c r="N10" s="163"/>
      <c r="O10" s="163"/>
      <c r="P10" s="163"/>
      <c r="Q10" s="163" t="s">
        <v>15</v>
      </c>
      <c r="R10" s="163"/>
      <c r="S10" s="163"/>
      <c r="T10" s="163"/>
      <c r="U10" s="165"/>
      <c r="V10" s="165"/>
      <c r="W10" s="165"/>
      <c r="X10" s="165"/>
      <c r="Y10" s="165"/>
      <c r="Z10" s="166"/>
    </row>
    <row r="11" spans="1:26" ht="14.25" customHeight="1" x14ac:dyDescent="0.2">
      <c r="A11" s="161" t="s">
        <v>16</v>
      </c>
      <c r="B11" s="167" t="s">
        <v>17</v>
      </c>
      <c r="C11" s="167" t="s">
        <v>17</v>
      </c>
      <c r="D11" s="167" t="s">
        <v>18</v>
      </c>
      <c r="E11" s="167" t="s">
        <v>19</v>
      </c>
      <c r="F11" s="167" t="s">
        <v>20</v>
      </c>
      <c r="G11" s="167" t="s">
        <v>21</v>
      </c>
      <c r="H11" s="167" t="s">
        <v>22</v>
      </c>
      <c r="I11" s="167" t="s">
        <v>23</v>
      </c>
      <c r="J11" s="167" t="s">
        <v>24</v>
      </c>
      <c r="K11" s="167" t="s">
        <v>24</v>
      </c>
      <c r="L11" s="167" t="s">
        <v>25</v>
      </c>
      <c r="M11" s="167" t="s">
        <v>26</v>
      </c>
      <c r="N11" s="167" t="s">
        <v>25</v>
      </c>
      <c r="O11" s="167" t="s">
        <v>26</v>
      </c>
      <c r="P11" s="167"/>
      <c r="Q11" s="167"/>
      <c r="R11" s="167" t="s">
        <v>25</v>
      </c>
      <c r="S11" s="167" t="s">
        <v>27</v>
      </c>
      <c r="T11" s="167" t="s">
        <v>28</v>
      </c>
      <c r="U11" s="167" t="s">
        <v>29</v>
      </c>
      <c r="V11" s="167" t="s">
        <v>30</v>
      </c>
      <c r="W11" s="167" t="s">
        <v>30</v>
      </c>
      <c r="X11" s="167" t="s">
        <v>31</v>
      </c>
      <c r="Y11" s="167" t="s">
        <v>32</v>
      </c>
      <c r="Z11" s="168" t="s">
        <v>135</v>
      </c>
    </row>
    <row r="12" spans="1:26" ht="14.25" customHeight="1" x14ac:dyDescent="0.2">
      <c r="A12" s="162" t="s">
        <v>18</v>
      </c>
      <c r="B12" s="167" t="s">
        <v>18</v>
      </c>
      <c r="C12" s="167" t="s">
        <v>35</v>
      </c>
      <c r="D12" s="167" t="s">
        <v>36</v>
      </c>
      <c r="E12" s="167" t="s">
        <v>37</v>
      </c>
      <c r="F12" s="167" t="s">
        <v>38</v>
      </c>
      <c r="G12" s="167" t="s">
        <v>16</v>
      </c>
      <c r="H12" s="167" t="s">
        <v>16</v>
      </c>
      <c r="I12" s="167" t="s">
        <v>39</v>
      </c>
      <c r="J12" s="167" t="s">
        <v>40</v>
      </c>
      <c r="K12" s="167" t="s">
        <v>41</v>
      </c>
      <c r="L12" s="167" t="s">
        <v>42</v>
      </c>
      <c r="M12" s="167" t="s">
        <v>42</v>
      </c>
      <c r="N12" s="167" t="s">
        <v>43</v>
      </c>
      <c r="O12" s="167" t="s">
        <v>43</v>
      </c>
      <c r="P12" s="167" t="s">
        <v>20</v>
      </c>
      <c r="Q12" s="167" t="s">
        <v>20</v>
      </c>
      <c r="R12" s="167" t="s">
        <v>44</v>
      </c>
      <c r="S12" s="167"/>
      <c r="T12" s="167" t="s">
        <v>44</v>
      </c>
      <c r="U12" s="167" t="s">
        <v>27</v>
      </c>
      <c r="V12" s="167" t="s">
        <v>45</v>
      </c>
      <c r="W12" s="167" t="s">
        <v>45</v>
      </c>
      <c r="X12" s="167" t="s">
        <v>46</v>
      </c>
      <c r="Y12" s="167" t="s">
        <v>47</v>
      </c>
      <c r="Z12" s="169"/>
    </row>
    <row r="13" spans="1:26" ht="14.25" customHeight="1" x14ac:dyDescent="0.3">
      <c r="A13" s="162" t="s">
        <v>49</v>
      </c>
      <c r="B13" s="167" t="s">
        <v>50</v>
      </c>
      <c r="C13" s="167" t="s">
        <v>51</v>
      </c>
      <c r="D13" s="167" t="s">
        <v>52</v>
      </c>
      <c r="E13" s="167" t="s">
        <v>53</v>
      </c>
      <c r="F13" s="167" t="s">
        <v>54</v>
      </c>
      <c r="G13" s="167" t="s">
        <v>16</v>
      </c>
      <c r="H13" s="167" t="s">
        <v>16</v>
      </c>
      <c r="I13" s="167" t="s">
        <v>55</v>
      </c>
      <c r="J13" s="167" t="s">
        <v>41</v>
      </c>
      <c r="K13" s="167" t="s">
        <v>56</v>
      </c>
      <c r="L13" s="167" t="s">
        <v>57</v>
      </c>
      <c r="M13" s="167" t="s">
        <v>57</v>
      </c>
      <c r="N13" s="167" t="s">
        <v>58</v>
      </c>
      <c r="O13" s="167" t="s">
        <v>58</v>
      </c>
      <c r="P13" s="167" t="s">
        <v>59</v>
      </c>
      <c r="Q13" s="167" t="s">
        <v>60</v>
      </c>
      <c r="R13" s="167" t="s">
        <v>61</v>
      </c>
      <c r="S13" s="167"/>
      <c r="T13" s="167" t="s">
        <v>61</v>
      </c>
      <c r="U13" s="170"/>
      <c r="V13" s="167" t="s">
        <v>62</v>
      </c>
      <c r="W13" s="167" t="s">
        <v>63</v>
      </c>
      <c r="X13" s="167" t="s">
        <v>64</v>
      </c>
      <c r="Y13" s="167" t="s">
        <v>25</v>
      </c>
      <c r="Z13" s="169"/>
    </row>
    <row r="14" spans="1:26" ht="14.25" customHeight="1" x14ac:dyDescent="0.3">
      <c r="A14" s="162" t="s">
        <v>66</v>
      </c>
      <c r="B14" s="167" t="s">
        <v>67</v>
      </c>
      <c r="C14" s="167" t="s">
        <v>67</v>
      </c>
      <c r="D14" s="167"/>
      <c r="E14" s="167"/>
      <c r="F14" s="167" t="s">
        <v>67</v>
      </c>
      <c r="G14" s="167"/>
      <c r="H14" s="167"/>
      <c r="I14" s="167"/>
      <c r="J14" s="167" t="s">
        <v>68</v>
      </c>
      <c r="K14" s="167" t="s">
        <v>136</v>
      </c>
      <c r="L14" s="167" t="s">
        <v>70</v>
      </c>
      <c r="M14" s="167" t="s">
        <v>70</v>
      </c>
      <c r="N14" s="167" t="s">
        <v>71</v>
      </c>
      <c r="O14" s="167" t="s">
        <v>71</v>
      </c>
      <c r="P14" s="167"/>
      <c r="Q14" s="167"/>
      <c r="R14" s="167"/>
      <c r="S14" s="167"/>
      <c r="T14" s="170"/>
      <c r="U14" s="167"/>
      <c r="V14" s="167" t="s">
        <v>72</v>
      </c>
      <c r="W14" s="167" t="s">
        <v>72</v>
      </c>
      <c r="X14" s="167" t="s">
        <v>73</v>
      </c>
      <c r="Y14" s="167" t="s">
        <v>74</v>
      </c>
      <c r="Z14" s="169"/>
    </row>
    <row r="15" spans="1:26" ht="14.25" customHeight="1" x14ac:dyDescent="0.3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 t="s">
        <v>68</v>
      </c>
      <c r="L15" s="172" t="s">
        <v>72</v>
      </c>
      <c r="M15" s="172" t="s">
        <v>72</v>
      </c>
      <c r="N15" s="172"/>
      <c r="O15" s="173"/>
      <c r="P15" s="172"/>
      <c r="Q15" s="172"/>
      <c r="R15" s="172"/>
      <c r="S15" s="172"/>
      <c r="T15" s="173"/>
      <c r="U15" s="172"/>
      <c r="V15" s="172"/>
      <c r="W15" s="172"/>
      <c r="X15" s="172" t="s">
        <v>67</v>
      </c>
      <c r="Y15" s="172"/>
      <c r="Z15" s="174"/>
    </row>
    <row r="16" spans="1:26" ht="14.25" customHeight="1" x14ac:dyDescent="0.3">
      <c r="A16" s="133">
        <v>1</v>
      </c>
      <c r="B16" s="134">
        <v>21</v>
      </c>
      <c r="C16" s="134">
        <v>1</v>
      </c>
      <c r="D16" s="135">
        <v>11</v>
      </c>
      <c r="E16" s="134">
        <v>-3</v>
      </c>
      <c r="F16" s="134">
        <v>13</v>
      </c>
      <c r="G16" s="135">
        <v>54</v>
      </c>
      <c r="H16" s="135">
        <v>0</v>
      </c>
      <c r="I16" s="135">
        <v>0</v>
      </c>
      <c r="J16" s="135">
        <v>0</v>
      </c>
      <c r="K16" s="135">
        <v>11</v>
      </c>
      <c r="L16" s="134">
        <v>83</v>
      </c>
      <c r="M16" s="134">
        <v>59</v>
      </c>
      <c r="N16" s="134">
        <v>3019</v>
      </c>
      <c r="O16" s="134">
        <v>3003</v>
      </c>
      <c r="P16" s="134">
        <v>1</v>
      </c>
      <c r="Q16" s="134">
        <v>3</v>
      </c>
      <c r="R16" s="134">
        <v>11</v>
      </c>
      <c r="S16" s="134" t="s">
        <v>75</v>
      </c>
      <c r="T16" s="134">
        <v>2.8</v>
      </c>
      <c r="U16" s="134" t="s">
        <v>76</v>
      </c>
      <c r="V16" s="134">
        <v>0</v>
      </c>
      <c r="W16" s="134">
        <v>1</v>
      </c>
      <c r="X16" s="136">
        <v>35.799999999999997</v>
      </c>
      <c r="Y16" s="134">
        <v>610</v>
      </c>
      <c r="Z16" s="137"/>
    </row>
    <row r="17" spans="1:26" ht="14.25" customHeight="1" x14ac:dyDescent="0.3">
      <c r="A17" s="133">
        <v>2</v>
      </c>
      <c r="B17" s="138">
        <v>14</v>
      </c>
      <c r="C17" s="134">
        <v>-8</v>
      </c>
      <c r="D17" s="135">
        <v>6</v>
      </c>
      <c r="E17" s="134">
        <v>-8</v>
      </c>
      <c r="F17" s="134">
        <v>-8</v>
      </c>
      <c r="G17" s="135">
        <v>59</v>
      </c>
      <c r="H17" s="135">
        <v>0</v>
      </c>
      <c r="I17" s="134">
        <v>0</v>
      </c>
      <c r="J17" s="135">
        <v>0</v>
      </c>
      <c r="K17" s="135">
        <v>10</v>
      </c>
      <c r="L17" s="134">
        <v>89</v>
      </c>
      <c r="M17" s="134">
        <v>44</v>
      </c>
      <c r="N17" s="134">
        <v>3059</v>
      </c>
      <c r="O17" s="134">
        <v>2998</v>
      </c>
      <c r="P17" s="134">
        <v>2</v>
      </c>
      <c r="Q17" s="134">
        <v>8</v>
      </c>
      <c r="R17" s="134">
        <v>21</v>
      </c>
      <c r="S17" s="134" t="s">
        <v>78</v>
      </c>
      <c r="T17" s="134">
        <v>4.7</v>
      </c>
      <c r="U17" s="134" t="s">
        <v>78</v>
      </c>
      <c r="V17" s="134">
        <v>4</v>
      </c>
      <c r="W17" s="134">
        <v>0</v>
      </c>
      <c r="X17" s="136">
        <v>35.200000000000003</v>
      </c>
      <c r="Y17" s="134">
        <v>490</v>
      </c>
      <c r="Z17" s="137" t="s">
        <v>137</v>
      </c>
    </row>
    <row r="18" spans="1:26" ht="14.25" customHeight="1" x14ac:dyDescent="0.3">
      <c r="A18" s="133">
        <v>3</v>
      </c>
      <c r="B18" s="134">
        <v>4</v>
      </c>
      <c r="C18" s="134">
        <v>-14</v>
      </c>
      <c r="D18" s="135">
        <v>-5</v>
      </c>
      <c r="E18" s="134">
        <v>-18</v>
      </c>
      <c r="F18" s="134">
        <v>4</v>
      </c>
      <c r="G18" s="135">
        <v>70</v>
      </c>
      <c r="H18" s="135">
        <v>0</v>
      </c>
      <c r="I18" s="134">
        <v>0</v>
      </c>
      <c r="J18" s="134">
        <v>0</v>
      </c>
      <c r="K18" s="135">
        <v>10</v>
      </c>
      <c r="L18" s="134">
        <v>61</v>
      </c>
      <c r="M18" s="134">
        <v>50</v>
      </c>
      <c r="N18" s="134">
        <v>3064</v>
      </c>
      <c r="O18" s="134">
        <v>3013</v>
      </c>
      <c r="P18" s="134">
        <v>1</v>
      </c>
      <c r="Q18" s="134">
        <v>3</v>
      </c>
      <c r="R18" s="134">
        <v>16</v>
      </c>
      <c r="S18" s="134" t="s">
        <v>138</v>
      </c>
      <c r="T18" s="136">
        <v>4</v>
      </c>
      <c r="U18" s="134" t="s">
        <v>139</v>
      </c>
      <c r="V18" s="134">
        <v>9</v>
      </c>
      <c r="W18" s="134">
        <v>10</v>
      </c>
      <c r="X18" s="136">
        <v>36.1</v>
      </c>
      <c r="Y18" s="134">
        <v>250</v>
      </c>
      <c r="Z18" s="137" t="s">
        <v>140</v>
      </c>
    </row>
    <row r="19" spans="1:26" ht="14.25" customHeight="1" x14ac:dyDescent="0.3">
      <c r="A19" s="133">
        <v>4</v>
      </c>
      <c r="B19" s="134">
        <v>27</v>
      </c>
      <c r="C19" s="134">
        <v>4</v>
      </c>
      <c r="D19" s="135">
        <v>16</v>
      </c>
      <c r="E19" s="134">
        <v>0</v>
      </c>
      <c r="F19" s="134">
        <v>24</v>
      </c>
      <c r="G19" s="135">
        <v>49</v>
      </c>
      <c r="H19" s="135">
        <v>0</v>
      </c>
      <c r="I19" s="135">
        <v>0</v>
      </c>
      <c r="J19" s="134">
        <v>0</v>
      </c>
      <c r="K19" s="134">
        <v>10</v>
      </c>
      <c r="L19" s="134">
        <v>92</v>
      </c>
      <c r="M19" s="134">
        <v>62</v>
      </c>
      <c r="N19" s="134">
        <v>3013</v>
      </c>
      <c r="O19" s="134">
        <v>2977</v>
      </c>
      <c r="P19" s="134">
        <v>6</v>
      </c>
      <c r="Q19" s="134">
        <v>1</v>
      </c>
      <c r="R19" s="134">
        <v>15</v>
      </c>
      <c r="S19" s="134" t="s">
        <v>138</v>
      </c>
      <c r="T19" s="136">
        <v>4</v>
      </c>
      <c r="U19" s="139" t="s">
        <v>141</v>
      </c>
      <c r="V19" s="134">
        <v>0</v>
      </c>
      <c r="W19" s="134">
        <v>10</v>
      </c>
      <c r="X19" s="136">
        <v>35.4</v>
      </c>
      <c r="Y19" s="134">
        <v>430</v>
      </c>
      <c r="Z19" s="184"/>
    </row>
    <row r="20" spans="1:26" ht="14.25" customHeight="1" x14ac:dyDescent="0.3">
      <c r="A20" s="133">
        <v>5</v>
      </c>
      <c r="B20" s="138">
        <v>32</v>
      </c>
      <c r="C20" s="134">
        <v>19</v>
      </c>
      <c r="D20" s="135">
        <v>26</v>
      </c>
      <c r="E20" s="134">
        <v>10</v>
      </c>
      <c r="F20" s="134">
        <v>19</v>
      </c>
      <c r="G20" s="135">
        <v>39</v>
      </c>
      <c r="H20" s="135">
        <v>0</v>
      </c>
      <c r="I20" s="134">
        <v>0</v>
      </c>
      <c r="J20" s="134">
        <v>0</v>
      </c>
      <c r="K20" s="134">
        <v>10</v>
      </c>
      <c r="L20" s="134">
        <v>95</v>
      </c>
      <c r="M20" s="134">
        <v>58</v>
      </c>
      <c r="N20" s="134">
        <v>3013</v>
      </c>
      <c r="O20" s="134">
        <v>2977</v>
      </c>
      <c r="P20" s="134">
        <v>5</v>
      </c>
      <c r="Q20" s="134">
        <v>1</v>
      </c>
      <c r="R20" s="134">
        <v>11</v>
      </c>
      <c r="S20" s="134" t="s">
        <v>78</v>
      </c>
      <c r="T20" s="136">
        <v>1.9</v>
      </c>
      <c r="U20" s="134" t="s">
        <v>142</v>
      </c>
      <c r="V20" s="134">
        <v>9</v>
      </c>
      <c r="W20" s="134">
        <v>0</v>
      </c>
      <c r="X20" s="140">
        <v>35.1</v>
      </c>
      <c r="Y20" s="138">
        <v>610</v>
      </c>
      <c r="Z20" s="184"/>
    </row>
    <row r="21" spans="1:26" ht="14.25" customHeight="1" x14ac:dyDescent="0.3">
      <c r="A21" s="133">
        <v>6</v>
      </c>
      <c r="B21" s="134">
        <v>37</v>
      </c>
      <c r="C21" s="134">
        <v>15</v>
      </c>
      <c r="D21" s="135">
        <v>26</v>
      </c>
      <c r="E21" s="134">
        <v>9</v>
      </c>
      <c r="F21" s="134">
        <v>34</v>
      </c>
      <c r="G21" s="135">
        <v>39</v>
      </c>
      <c r="H21" s="135">
        <v>0</v>
      </c>
      <c r="I21" s="141">
        <v>0.04</v>
      </c>
      <c r="J21" s="134" t="s">
        <v>49</v>
      </c>
      <c r="K21" s="134">
        <v>9</v>
      </c>
      <c r="L21" s="134">
        <v>97</v>
      </c>
      <c r="M21" s="134">
        <v>67</v>
      </c>
      <c r="N21" s="134">
        <v>3012</v>
      </c>
      <c r="O21" s="134">
        <v>2959</v>
      </c>
      <c r="P21" s="134">
        <v>4</v>
      </c>
      <c r="Q21" s="134">
        <v>4</v>
      </c>
      <c r="R21" s="134">
        <v>21</v>
      </c>
      <c r="S21" s="134" t="s">
        <v>139</v>
      </c>
      <c r="T21" s="136">
        <v>4.9000000000000004</v>
      </c>
      <c r="U21" s="134" t="s">
        <v>139</v>
      </c>
      <c r="V21" s="134">
        <v>3</v>
      </c>
      <c r="W21" s="134">
        <v>10</v>
      </c>
      <c r="X21" s="136">
        <v>35.1</v>
      </c>
      <c r="Y21" s="134">
        <v>570</v>
      </c>
      <c r="Z21" s="184"/>
    </row>
    <row r="22" spans="1:26" ht="14.25" customHeight="1" x14ac:dyDescent="0.3">
      <c r="A22" s="133">
        <v>7</v>
      </c>
      <c r="B22" s="134">
        <v>38</v>
      </c>
      <c r="C22" s="134">
        <v>28</v>
      </c>
      <c r="D22" s="135">
        <v>33</v>
      </c>
      <c r="E22" s="134">
        <v>17</v>
      </c>
      <c r="F22" s="134">
        <v>29</v>
      </c>
      <c r="G22" s="135">
        <v>32</v>
      </c>
      <c r="H22" s="135">
        <v>0</v>
      </c>
      <c r="I22" s="135">
        <v>0</v>
      </c>
      <c r="J22" s="134">
        <v>0</v>
      </c>
      <c r="K22" s="134">
        <v>8</v>
      </c>
      <c r="L22" s="134">
        <v>85</v>
      </c>
      <c r="M22" s="134">
        <v>55</v>
      </c>
      <c r="N22" s="134">
        <v>3014</v>
      </c>
      <c r="O22" s="134">
        <v>2967</v>
      </c>
      <c r="P22" s="134">
        <v>1</v>
      </c>
      <c r="Q22" s="134">
        <v>3</v>
      </c>
      <c r="R22" s="134">
        <v>18</v>
      </c>
      <c r="S22" s="134" t="s">
        <v>143</v>
      </c>
      <c r="T22" s="134">
        <v>3.7</v>
      </c>
      <c r="U22" s="134" t="s">
        <v>144</v>
      </c>
      <c r="V22" s="134">
        <v>10</v>
      </c>
      <c r="W22" s="134">
        <v>0</v>
      </c>
      <c r="X22" s="136">
        <v>35.1</v>
      </c>
      <c r="Y22" s="134">
        <v>480</v>
      </c>
      <c r="Z22" s="184"/>
    </row>
    <row r="23" spans="1:26" ht="14.25" customHeight="1" x14ac:dyDescent="0.3">
      <c r="A23" s="133">
        <v>8</v>
      </c>
      <c r="B23" s="134">
        <v>46</v>
      </c>
      <c r="C23" s="134">
        <v>25</v>
      </c>
      <c r="D23" s="135">
        <v>36</v>
      </c>
      <c r="E23" s="134">
        <v>21</v>
      </c>
      <c r="F23" s="134">
        <v>31</v>
      </c>
      <c r="G23" s="135">
        <v>29</v>
      </c>
      <c r="H23" s="135">
        <v>0</v>
      </c>
      <c r="I23" s="134">
        <v>0</v>
      </c>
      <c r="J23" s="134">
        <v>0</v>
      </c>
      <c r="K23" s="134">
        <v>8</v>
      </c>
      <c r="L23" s="134">
        <v>89</v>
      </c>
      <c r="M23" s="134">
        <v>60</v>
      </c>
      <c r="N23" s="134">
        <v>3015</v>
      </c>
      <c r="O23" s="134">
        <v>2992</v>
      </c>
      <c r="P23" s="134">
        <v>1</v>
      </c>
      <c r="Q23" s="134">
        <v>6</v>
      </c>
      <c r="R23" s="134">
        <v>18</v>
      </c>
      <c r="S23" s="134" t="s">
        <v>138</v>
      </c>
      <c r="T23" s="136">
        <v>3.6</v>
      </c>
      <c r="U23" s="134" t="s">
        <v>141</v>
      </c>
      <c r="V23" s="134">
        <v>0</v>
      </c>
      <c r="W23" s="134">
        <v>0</v>
      </c>
      <c r="X23" s="136">
        <v>34.9</v>
      </c>
      <c r="Y23" s="134">
        <v>490</v>
      </c>
      <c r="Z23" s="184"/>
    </row>
    <row r="24" spans="1:26" ht="14.25" customHeight="1" x14ac:dyDescent="0.3">
      <c r="A24" s="133">
        <v>9</v>
      </c>
      <c r="B24" s="134">
        <v>39</v>
      </c>
      <c r="C24" s="134">
        <v>20</v>
      </c>
      <c r="D24" s="135">
        <v>30</v>
      </c>
      <c r="E24" s="134">
        <v>12</v>
      </c>
      <c r="F24" s="134">
        <v>20</v>
      </c>
      <c r="G24" s="135">
        <v>35</v>
      </c>
      <c r="H24" s="135">
        <v>0</v>
      </c>
      <c r="I24" s="135">
        <v>0</v>
      </c>
      <c r="J24" s="135">
        <v>0</v>
      </c>
      <c r="K24" s="134">
        <v>7</v>
      </c>
      <c r="L24" s="134">
        <v>92</v>
      </c>
      <c r="M24" s="134">
        <v>40</v>
      </c>
      <c r="N24" s="134">
        <v>3027</v>
      </c>
      <c r="O24" s="134">
        <v>2984</v>
      </c>
      <c r="P24" s="134">
        <v>1</v>
      </c>
      <c r="Q24" s="134">
        <v>5</v>
      </c>
      <c r="R24" s="134">
        <v>19</v>
      </c>
      <c r="S24" s="134" t="s">
        <v>78</v>
      </c>
      <c r="T24" s="136">
        <v>3.8</v>
      </c>
      <c r="U24" s="134" t="s">
        <v>77</v>
      </c>
      <c r="V24" s="134">
        <v>10</v>
      </c>
      <c r="W24" s="134">
        <v>10</v>
      </c>
      <c r="X24" s="136">
        <v>35.1</v>
      </c>
      <c r="Y24" s="134">
        <v>440</v>
      </c>
      <c r="Z24" s="184" t="s">
        <v>145</v>
      </c>
    </row>
    <row r="25" spans="1:26" ht="14.25" customHeight="1" x14ac:dyDescent="0.3">
      <c r="A25" s="133">
        <v>10</v>
      </c>
      <c r="B25" s="134">
        <v>30</v>
      </c>
      <c r="C25" s="134">
        <v>9</v>
      </c>
      <c r="D25" s="135">
        <v>20</v>
      </c>
      <c r="E25" s="134">
        <v>3</v>
      </c>
      <c r="F25" s="134">
        <v>26</v>
      </c>
      <c r="G25" s="135">
        <v>45</v>
      </c>
      <c r="H25" s="135">
        <v>0</v>
      </c>
      <c r="I25" s="135">
        <v>0</v>
      </c>
      <c r="J25" s="135">
        <v>0</v>
      </c>
      <c r="K25" s="134">
        <v>7</v>
      </c>
      <c r="L25" s="134">
        <v>83</v>
      </c>
      <c r="M25" s="134">
        <v>54</v>
      </c>
      <c r="N25" s="134">
        <v>3038</v>
      </c>
      <c r="O25" s="134">
        <v>3017</v>
      </c>
      <c r="P25" s="134">
        <v>3</v>
      </c>
      <c r="Q25" s="134">
        <v>4</v>
      </c>
      <c r="R25" s="134">
        <v>13</v>
      </c>
      <c r="S25" s="134" t="s">
        <v>75</v>
      </c>
      <c r="T25" s="134">
        <v>4.0999999999999996</v>
      </c>
      <c r="U25" s="134" t="s">
        <v>143</v>
      </c>
      <c r="V25" s="134">
        <v>0</v>
      </c>
      <c r="W25" s="134">
        <v>0</v>
      </c>
      <c r="X25" s="136">
        <v>35.4</v>
      </c>
      <c r="Y25" s="134">
        <v>510</v>
      </c>
      <c r="Z25" s="184"/>
    </row>
    <row r="26" spans="1:26" ht="14.25" customHeight="1" x14ac:dyDescent="0.3">
      <c r="A26" s="133">
        <v>11</v>
      </c>
      <c r="B26" s="134">
        <v>41</v>
      </c>
      <c r="C26" s="134">
        <v>25</v>
      </c>
      <c r="D26" s="135">
        <v>33</v>
      </c>
      <c r="E26" s="134">
        <v>17</v>
      </c>
      <c r="F26" s="134">
        <v>30</v>
      </c>
      <c r="G26" s="135">
        <v>32</v>
      </c>
      <c r="H26" s="135">
        <v>0</v>
      </c>
      <c r="I26" s="135">
        <v>0</v>
      </c>
      <c r="J26" s="134">
        <v>0</v>
      </c>
      <c r="K26" s="134">
        <v>7</v>
      </c>
      <c r="L26" s="134">
        <v>85</v>
      </c>
      <c r="M26" s="134">
        <v>58</v>
      </c>
      <c r="N26" s="134">
        <v>3018</v>
      </c>
      <c r="O26" s="134">
        <v>2999</v>
      </c>
      <c r="P26" s="134">
        <v>5</v>
      </c>
      <c r="Q26" s="134">
        <v>4</v>
      </c>
      <c r="R26" s="134">
        <v>15</v>
      </c>
      <c r="S26" s="134" t="s">
        <v>76</v>
      </c>
      <c r="T26" s="134">
        <v>4.7</v>
      </c>
      <c r="U26" s="134" t="s">
        <v>141</v>
      </c>
      <c r="V26" s="134">
        <v>0</v>
      </c>
      <c r="W26" s="134">
        <v>4</v>
      </c>
      <c r="X26" s="136">
        <v>35.4</v>
      </c>
      <c r="Y26" s="134">
        <v>530</v>
      </c>
      <c r="Z26" s="184"/>
    </row>
    <row r="27" spans="1:26" ht="14.25" customHeight="1" x14ac:dyDescent="0.3">
      <c r="A27" s="133">
        <v>12</v>
      </c>
      <c r="B27" s="134">
        <v>45</v>
      </c>
      <c r="C27" s="134">
        <v>27</v>
      </c>
      <c r="D27" s="135">
        <v>36</v>
      </c>
      <c r="E27" s="134">
        <v>18</v>
      </c>
      <c r="F27" s="134">
        <v>32</v>
      </c>
      <c r="G27" s="135">
        <v>29</v>
      </c>
      <c r="H27" s="135">
        <v>0</v>
      </c>
      <c r="I27" s="135">
        <v>0</v>
      </c>
      <c r="J27" s="134">
        <v>0</v>
      </c>
      <c r="K27" s="134">
        <v>7</v>
      </c>
      <c r="L27" s="134">
        <v>95</v>
      </c>
      <c r="M27" s="134">
        <v>57</v>
      </c>
      <c r="N27" s="134">
        <v>2999</v>
      </c>
      <c r="O27" s="134">
        <v>2976</v>
      </c>
      <c r="P27" s="134">
        <v>1</v>
      </c>
      <c r="Q27" s="134">
        <v>3</v>
      </c>
      <c r="R27" s="134">
        <v>12</v>
      </c>
      <c r="S27" s="134" t="s">
        <v>144</v>
      </c>
      <c r="T27" s="134">
        <v>2.6</v>
      </c>
      <c r="U27" s="134" t="s">
        <v>76</v>
      </c>
      <c r="V27" s="134">
        <v>1</v>
      </c>
      <c r="W27" s="134">
        <v>0</v>
      </c>
      <c r="X27" s="136">
        <v>35.4</v>
      </c>
      <c r="Y27" s="134">
        <v>520</v>
      </c>
      <c r="Z27" s="184"/>
    </row>
    <row r="28" spans="1:26" ht="14.25" customHeight="1" x14ac:dyDescent="0.3">
      <c r="A28" s="133">
        <v>13</v>
      </c>
      <c r="B28" s="134">
        <v>43</v>
      </c>
      <c r="C28" s="134">
        <v>26</v>
      </c>
      <c r="D28" s="135">
        <v>35</v>
      </c>
      <c r="E28" s="134">
        <v>16</v>
      </c>
      <c r="F28" s="134">
        <v>39</v>
      </c>
      <c r="G28" s="135">
        <v>30</v>
      </c>
      <c r="H28" s="135">
        <v>0</v>
      </c>
      <c r="I28" s="135">
        <v>0</v>
      </c>
      <c r="J28" s="134">
        <v>0</v>
      </c>
      <c r="K28" s="134">
        <v>7</v>
      </c>
      <c r="L28" s="134">
        <v>91</v>
      </c>
      <c r="M28" s="134">
        <v>54</v>
      </c>
      <c r="N28" s="134">
        <v>2985</v>
      </c>
      <c r="O28" s="134">
        <v>2959</v>
      </c>
      <c r="P28" s="134">
        <v>1</v>
      </c>
      <c r="Q28" s="134">
        <v>7</v>
      </c>
      <c r="R28" s="134">
        <v>14</v>
      </c>
      <c r="S28" s="134" t="s">
        <v>138</v>
      </c>
      <c r="T28" s="136">
        <v>4.0999999999999996</v>
      </c>
      <c r="U28" s="134" t="s">
        <v>139</v>
      </c>
      <c r="V28" s="134">
        <v>1</v>
      </c>
      <c r="W28" s="134">
        <v>0</v>
      </c>
      <c r="X28" s="136">
        <v>35.4</v>
      </c>
      <c r="Y28" s="134">
        <v>510</v>
      </c>
      <c r="Z28" s="184"/>
    </row>
    <row r="29" spans="1:26" ht="14.25" customHeight="1" x14ac:dyDescent="0.3">
      <c r="A29" s="133">
        <v>14</v>
      </c>
      <c r="B29" s="134">
        <v>41</v>
      </c>
      <c r="C29" s="134">
        <v>38</v>
      </c>
      <c r="D29" s="135">
        <v>40</v>
      </c>
      <c r="E29" s="134">
        <v>20</v>
      </c>
      <c r="F29" s="134">
        <v>39</v>
      </c>
      <c r="G29" s="135">
        <v>25</v>
      </c>
      <c r="H29" s="135">
        <v>0</v>
      </c>
      <c r="I29" s="141">
        <v>0.73</v>
      </c>
      <c r="J29" s="134">
        <v>0</v>
      </c>
      <c r="K29" s="134">
        <v>6</v>
      </c>
      <c r="L29" s="134">
        <v>100</v>
      </c>
      <c r="M29" s="134">
        <v>70</v>
      </c>
      <c r="N29" s="134">
        <v>2959</v>
      </c>
      <c r="O29" s="134">
        <v>2906</v>
      </c>
      <c r="P29" s="134">
        <v>8</v>
      </c>
      <c r="Q29" s="134">
        <v>10</v>
      </c>
      <c r="R29" s="134">
        <v>19</v>
      </c>
      <c r="S29" s="134" t="s">
        <v>138</v>
      </c>
      <c r="T29" s="136">
        <v>5</v>
      </c>
      <c r="U29" s="134" t="s">
        <v>139</v>
      </c>
      <c r="V29" s="134">
        <v>10</v>
      </c>
      <c r="W29" s="134">
        <v>10</v>
      </c>
      <c r="X29" s="136">
        <v>35.6</v>
      </c>
      <c r="Y29" s="134">
        <v>60</v>
      </c>
      <c r="Z29" s="184" t="s">
        <v>146</v>
      </c>
    </row>
    <row r="30" spans="1:26" ht="14.25" customHeight="1" x14ac:dyDescent="0.3">
      <c r="A30" s="133">
        <v>15</v>
      </c>
      <c r="B30" s="134">
        <v>39</v>
      </c>
      <c r="C30" s="134">
        <v>17</v>
      </c>
      <c r="D30" s="135">
        <v>28</v>
      </c>
      <c r="E30" s="134">
        <v>11</v>
      </c>
      <c r="F30" s="134">
        <v>17</v>
      </c>
      <c r="G30" s="135">
        <v>37</v>
      </c>
      <c r="H30" s="135">
        <v>0</v>
      </c>
      <c r="I30" s="141">
        <v>0.23</v>
      </c>
      <c r="J30" s="134" t="s">
        <v>49</v>
      </c>
      <c r="K30" s="135">
        <v>5</v>
      </c>
      <c r="L30" s="134">
        <v>100</v>
      </c>
      <c r="M30" s="134">
        <v>74</v>
      </c>
      <c r="N30" s="134">
        <v>3020</v>
      </c>
      <c r="O30" s="134">
        <v>2907</v>
      </c>
      <c r="P30" s="134">
        <v>8</v>
      </c>
      <c r="Q30" s="134">
        <v>5</v>
      </c>
      <c r="R30" s="134">
        <v>23</v>
      </c>
      <c r="S30" s="134" t="s">
        <v>78</v>
      </c>
      <c r="T30" s="136">
        <v>5.2</v>
      </c>
      <c r="U30" s="134" t="s">
        <v>78</v>
      </c>
      <c r="V30" s="134">
        <v>10</v>
      </c>
      <c r="W30" s="134">
        <v>1</v>
      </c>
      <c r="X30" s="136">
        <v>35.6</v>
      </c>
      <c r="Y30" s="134">
        <v>790</v>
      </c>
      <c r="Z30" s="184"/>
    </row>
    <row r="31" spans="1:26" ht="14.25" customHeight="1" x14ac:dyDescent="0.3">
      <c r="A31" s="133">
        <v>16</v>
      </c>
      <c r="B31" s="134">
        <v>19</v>
      </c>
      <c r="C31" s="134">
        <v>9</v>
      </c>
      <c r="D31" s="135">
        <v>14</v>
      </c>
      <c r="E31" s="134">
        <v>-5</v>
      </c>
      <c r="F31" s="134">
        <v>9</v>
      </c>
      <c r="G31" s="135">
        <v>51</v>
      </c>
      <c r="H31" s="135">
        <v>0</v>
      </c>
      <c r="I31" s="134">
        <v>0</v>
      </c>
      <c r="J31" s="134">
        <v>0</v>
      </c>
      <c r="K31" s="135">
        <v>5</v>
      </c>
      <c r="L31" s="134">
        <v>87</v>
      </c>
      <c r="M31" s="134">
        <v>58</v>
      </c>
      <c r="N31" s="134">
        <v>3029</v>
      </c>
      <c r="O31" s="134">
        <v>3015</v>
      </c>
      <c r="P31" s="134">
        <v>3</v>
      </c>
      <c r="Q31" s="134">
        <v>3</v>
      </c>
      <c r="R31" s="134">
        <v>14</v>
      </c>
      <c r="S31" s="134" t="s">
        <v>77</v>
      </c>
      <c r="T31" s="134">
        <v>3.5</v>
      </c>
      <c r="U31" s="134" t="s">
        <v>51</v>
      </c>
      <c r="V31" s="134">
        <v>10</v>
      </c>
      <c r="W31" s="134">
        <v>0</v>
      </c>
      <c r="X31" s="136">
        <v>35.4</v>
      </c>
      <c r="Y31" s="134">
        <v>470</v>
      </c>
      <c r="Z31" s="184"/>
    </row>
    <row r="32" spans="1:26" ht="14.25" customHeight="1" x14ac:dyDescent="0.3">
      <c r="A32" s="133">
        <v>17</v>
      </c>
      <c r="B32" s="134">
        <v>28</v>
      </c>
      <c r="C32" s="134">
        <v>3</v>
      </c>
      <c r="D32" s="135">
        <v>16</v>
      </c>
      <c r="E32" s="134">
        <v>-6</v>
      </c>
      <c r="F32" s="134">
        <v>27</v>
      </c>
      <c r="G32" s="135">
        <v>49</v>
      </c>
      <c r="H32" s="135">
        <v>0</v>
      </c>
      <c r="I32" s="135">
        <v>0</v>
      </c>
      <c r="J32" s="134">
        <v>0</v>
      </c>
      <c r="K32" s="135">
        <v>5</v>
      </c>
      <c r="L32" s="134">
        <v>86</v>
      </c>
      <c r="M32" s="134">
        <v>54</v>
      </c>
      <c r="N32" s="134">
        <v>3028</v>
      </c>
      <c r="O32" s="134">
        <v>2998</v>
      </c>
      <c r="P32" s="134">
        <v>1</v>
      </c>
      <c r="Q32" s="134">
        <v>5</v>
      </c>
      <c r="R32" s="134">
        <v>17</v>
      </c>
      <c r="S32" s="134" t="s">
        <v>139</v>
      </c>
      <c r="T32" s="134">
        <v>3.9</v>
      </c>
      <c r="U32" s="134" t="s">
        <v>141</v>
      </c>
      <c r="V32" s="134">
        <v>0</v>
      </c>
      <c r="W32" s="134">
        <v>1</v>
      </c>
      <c r="X32" s="136">
        <v>35.6</v>
      </c>
      <c r="Y32" s="134">
        <v>540</v>
      </c>
      <c r="Z32" s="137"/>
    </row>
    <row r="33" spans="1:26" ht="14.25" customHeight="1" x14ac:dyDescent="0.3">
      <c r="A33" s="133">
        <v>18</v>
      </c>
      <c r="B33" s="134">
        <v>37</v>
      </c>
      <c r="C33" s="134">
        <v>22</v>
      </c>
      <c r="D33" s="135">
        <v>30</v>
      </c>
      <c r="E33" s="134">
        <v>7</v>
      </c>
      <c r="F33" s="134">
        <v>30</v>
      </c>
      <c r="G33" s="135">
        <v>35</v>
      </c>
      <c r="H33" s="135">
        <v>0</v>
      </c>
      <c r="I33" s="135">
        <v>0</v>
      </c>
      <c r="J33" s="134">
        <v>0</v>
      </c>
      <c r="K33" s="134">
        <v>5</v>
      </c>
      <c r="L33" s="134">
        <v>92</v>
      </c>
      <c r="M33" s="134">
        <v>76</v>
      </c>
      <c r="N33" s="134">
        <v>3010</v>
      </c>
      <c r="O33" s="134">
        <v>2971</v>
      </c>
      <c r="P33" s="134">
        <v>1</v>
      </c>
      <c r="Q33" s="134">
        <v>2</v>
      </c>
      <c r="R33" s="134">
        <v>11</v>
      </c>
      <c r="S33" s="134" t="s">
        <v>139</v>
      </c>
      <c r="T33" s="136">
        <v>2.8</v>
      </c>
      <c r="U33" s="134" t="s">
        <v>139</v>
      </c>
      <c r="V33" s="134">
        <v>0</v>
      </c>
      <c r="W33" s="134">
        <v>7</v>
      </c>
      <c r="X33" s="136">
        <v>35.4</v>
      </c>
      <c r="Y33" s="134">
        <v>530</v>
      </c>
      <c r="Z33" s="137"/>
    </row>
    <row r="34" spans="1:26" ht="14.25" customHeight="1" x14ac:dyDescent="0.3">
      <c r="A34" s="133">
        <v>19</v>
      </c>
      <c r="B34" s="134">
        <v>36</v>
      </c>
      <c r="C34" s="134">
        <v>20</v>
      </c>
      <c r="D34" s="135">
        <v>28</v>
      </c>
      <c r="E34" s="134">
        <v>6</v>
      </c>
      <c r="F34" s="134">
        <v>20</v>
      </c>
      <c r="G34" s="135">
        <v>37</v>
      </c>
      <c r="H34" s="135">
        <v>0</v>
      </c>
      <c r="I34" s="134">
        <v>0</v>
      </c>
      <c r="J34" s="134">
        <v>0</v>
      </c>
      <c r="K34" s="134">
        <v>5</v>
      </c>
      <c r="L34" s="134">
        <v>99</v>
      </c>
      <c r="M34" s="134">
        <v>65</v>
      </c>
      <c r="N34" s="134">
        <v>2993</v>
      </c>
      <c r="O34" s="134">
        <v>2967</v>
      </c>
      <c r="P34" s="134">
        <v>3</v>
      </c>
      <c r="Q34" s="134">
        <v>5</v>
      </c>
      <c r="R34" s="134">
        <v>17</v>
      </c>
      <c r="S34" s="134" t="s">
        <v>78</v>
      </c>
      <c r="T34" s="136">
        <v>2.9</v>
      </c>
      <c r="U34" s="134" t="s">
        <v>78</v>
      </c>
      <c r="V34" s="134">
        <v>10</v>
      </c>
      <c r="W34" s="134">
        <v>1</v>
      </c>
      <c r="X34" s="136">
        <v>35.4</v>
      </c>
      <c r="Y34" s="134">
        <v>650</v>
      </c>
      <c r="Z34" s="137"/>
    </row>
    <row r="35" spans="1:26" ht="14.25" customHeight="1" x14ac:dyDescent="0.3">
      <c r="A35" s="133">
        <v>20</v>
      </c>
      <c r="B35" s="134">
        <v>35</v>
      </c>
      <c r="C35" s="138">
        <v>11</v>
      </c>
      <c r="D35" s="135">
        <v>23</v>
      </c>
      <c r="E35" s="134">
        <v>1</v>
      </c>
      <c r="F35" s="134">
        <v>11</v>
      </c>
      <c r="G35" s="135">
        <v>42</v>
      </c>
      <c r="H35" s="135">
        <v>0</v>
      </c>
      <c r="I35" s="141">
        <v>0.06</v>
      </c>
      <c r="J35" s="134">
        <v>1.1000000000000001</v>
      </c>
      <c r="K35" s="135">
        <v>6</v>
      </c>
      <c r="L35" s="134">
        <v>98</v>
      </c>
      <c r="M35" s="134">
        <v>77</v>
      </c>
      <c r="N35" s="134">
        <v>2991</v>
      </c>
      <c r="O35" s="134">
        <v>2952</v>
      </c>
      <c r="P35" s="134">
        <v>6</v>
      </c>
      <c r="Q35" s="134">
        <v>2</v>
      </c>
      <c r="R35" s="134">
        <v>27</v>
      </c>
      <c r="S35" s="134" t="s">
        <v>78</v>
      </c>
      <c r="T35" s="136">
        <v>4.8</v>
      </c>
      <c r="U35" s="134" t="s">
        <v>138</v>
      </c>
      <c r="V35" s="134">
        <v>10</v>
      </c>
      <c r="W35" s="134">
        <v>10</v>
      </c>
      <c r="X35" s="136">
        <v>35.200000000000003</v>
      </c>
      <c r="Y35" s="134">
        <v>250</v>
      </c>
      <c r="Z35" s="137"/>
    </row>
    <row r="36" spans="1:26" ht="14.25" customHeight="1" x14ac:dyDescent="0.3">
      <c r="A36" s="133">
        <v>21</v>
      </c>
      <c r="B36" s="134">
        <v>15</v>
      </c>
      <c r="C36" s="134">
        <v>5</v>
      </c>
      <c r="D36" s="135">
        <v>10</v>
      </c>
      <c r="E36" s="134">
        <v>-13</v>
      </c>
      <c r="F36" s="134">
        <v>15</v>
      </c>
      <c r="G36" s="135">
        <v>55</v>
      </c>
      <c r="H36" s="135">
        <v>0</v>
      </c>
      <c r="I36" s="141">
        <v>0.17</v>
      </c>
      <c r="J36" s="134">
        <v>2.2000000000000002</v>
      </c>
      <c r="K36" s="135">
        <v>8</v>
      </c>
      <c r="L36" s="134">
        <v>97</v>
      </c>
      <c r="M36" s="134">
        <v>70</v>
      </c>
      <c r="N36" s="134">
        <v>2992</v>
      </c>
      <c r="O36" s="134">
        <v>2968</v>
      </c>
      <c r="P36" s="134">
        <v>6</v>
      </c>
      <c r="Q36" s="134">
        <v>4</v>
      </c>
      <c r="R36" s="134">
        <v>17</v>
      </c>
      <c r="S36" s="134" t="s">
        <v>78</v>
      </c>
      <c r="T36" s="134">
        <v>3.5</v>
      </c>
      <c r="U36" s="134" t="s">
        <v>139</v>
      </c>
      <c r="V36" s="134">
        <v>1</v>
      </c>
      <c r="W36" s="134">
        <v>10</v>
      </c>
      <c r="X36" s="136">
        <v>35.6</v>
      </c>
      <c r="Y36" s="134">
        <v>530</v>
      </c>
      <c r="Z36" s="137"/>
    </row>
    <row r="37" spans="1:26" ht="14.25" customHeight="1" x14ac:dyDescent="0.3">
      <c r="A37" s="133">
        <v>22</v>
      </c>
      <c r="B37" s="134">
        <v>22</v>
      </c>
      <c r="C37" s="134">
        <v>13</v>
      </c>
      <c r="D37" s="135">
        <v>18</v>
      </c>
      <c r="E37" s="134">
        <v>-5</v>
      </c>
      <c r="F37" s="134">
        <v>17</v>
      </c>
      <c r="G37" s="135">
        <v>47</v>
      </c>
      <c r="H37" s="135">
        <v>0</v>
      </c>
      <c r="I37" s="141">
        <v>0.31</v>
      </c>
      <c r="J37" s="136">
        <v>4.7</v>
      </c>
      <c r="K37" s="134">
        <v>12</v>
      </c>
      <c r="L37" s="134">
        <v>99</v>
      </c>
      <c r="M37" s="134">
        <v>81</v>
      </c>
      <c r="N37" s="134">
        <v>2995</v>
      </c>
      <c r="O37" s="134">
        <v>2982</v>
      </c>
      <c r="P37" s="134">
        <v>3</v>
      </c>
      <c r="Q37" s="134">
        <v>7</v>
      </c>
      <c r="R37" s="134">
        <v>27</v>
      </c>
      <c r="S37" s="134" t="s">
        <v>147</v>
      </c>
      <c r="T37" s="136">
        <v>7.5</v>
      </c>
      <c r="U37" s="134" t="s">
        <v>147</v>
      </c>
      <c r="V37" s="134">
        <v>10</v>
      </c>
      <c r="W37" s="134">
        <v>10</v>
      </c>
      <c r="X37" s="136">
        <v>35.200000000000003</v>
      </c>
      <c r="Y37" s="134">
        <v>300</v>
      </c>
      <c r="Z37" s="137"/>
    </row>
    <row r="38" spans="1:26" ht="14.25" customHeight="1" x14ac:dyDescent="0.3">
      <c r="A38" s="133">
        <v>23</v>
      </c>
      <c r="B38" s="134">
        <v>17</v>
      </c>
      <c r="C38" s="134">
        <v>2</v>
      </c>
      <c r="D38" s="135">
        <v>10</v>
      </c>
      <c r="E38" s="134">
        <v>-13</v>
      </c>
      <c r="F38" s="134">
        <v>2</v>
      </c>
      <c r="G38" s="135">
        <v>55</v>
      </c>
      <c r="H38" s="135">
        <v>0</v>
      </c>
      <c r="I38" s="141">
        <v>0.44</v>
      </c>
      <c r="J38" s="136">
        <v>6.8</v>
      </c>
      <c r="K38" s="134">
        <v>19</v>
      </c>
      <c r="L38" s="134">
        <v>99</v>
      </c>
      <c r="M38" s="134">
        <v>81</v>
      </c>
      <c r="N38" s="134">
        <v>3056</v>
      </c>
      <c r="O38" s="134">
        <v>2978</v>
      </c>
      <c r="P38" s="134">
        <v>6</v>
      </c>
      <c r="Q38" s="134">
        <v>2</v>
      </c>
      <c r="R38" s="134">
        <v>29</v>
      </c>
      <c r="S38" s="134" t="s">
        <v>147</v>
      </c>
      <c r="T38" s="136">
        <v>5.2</v>
      </c>
      <c r="U38" s="134" t="s">
        <v>148</v>
      </c>
      <c r="V38" s="134">
        <v>10</v>
      </c>
      <c r="W38" s="134">
        <v>6</v>
      </c>
      <c r="X38" s="136">
        <v>35.799999999999997</v>
      </c>
      <c r="Y38" s="134">
        <v>530</v>
      </c>
      <c r="Z38" s="137"/>
    </row>
    <row r="39" spans="1:26" ht="14.25" customHeight="1" x14ac:dyDescent="0.3">
      <c r="A39" s="133">
        <v>24</v>
      </c>
      <c r="B39" s="134">
        <v>12</v>
      </c>
      <c r="C39" s="142">
        <v>-5</v>
      </c>
      <c r="D39" s="135">
        <v>4</v>
      </c>
      <c r="E39" s="134">
        <v>-18</v>
      </c>
      <c r="F39" s="134">
        <v>9</v>
      </c>
      <c r="G39" s="135">
        <v>61</v>
      </c>
      <c r="H39" s="135">
        <v>0</v>
      </c>
      <c r="I39" s="141" t="s">
        <v>49</v>
      </c>
      <c r="J39" s="134" t="s">
        <v>49</v>
      </c>
      <c r="K39" s="134">
        <v>18</v>
      </c>
      <c r="L39" s="134">
        <v>93</v>
      </c>
      <c r="M39" s="134">
        <v>74</v>
      </c>
      <c r="N39" s="134">
        <v>3070</v>
      </c>
      <c r="O39" s="134">
        <v>3037</v>
      </c>
      <c r="P39" s="134">
        <v>1</v>
      </c>
      <c r="Q39" s="134">
        <v>3</v>
      </c>
      <c r="R39" s="134">
        <v>7</v>
      </c>
      <c r="S39" s="134" t="s">
        <v>75</v>
      </c>
      <c r="T39" s="136">
        <v>1.8</v>
      </c>
      <c r="U39" s="134" t="s">
        <v>143</v>
      </c>
      <c r="V39" s="134">
        <v>0</v>
      </c>
      <c r="W39" s="134">
        <v>10</v>
      </c>
      <c r="X39" s="136">
        <v>35.6</v>
      </c>
      <c r="Y39" s="134">
        <v>690</v>
      </c>
      <c r="Z39" s="137"/>
    </row>
    <row r="40" spans="1:26" ht="14.25" customHeight="1" x14ac:dyDescent="0.3">
      <c r="A40" s="133">
        <v>25</v>
      </c>
      <c r="B40" s="134">
        <v>27</v>
      </c>
      <c r="C40" s="134">
        <v>4</v>
      </c>
      <c r="D40" s="135">
        <v>16</v>
      </c>
      <c r="E40" s="134">
        <v>-6</v>
      </c>
      <c r="F40" s="134">
        <v>17</v>
      </c>
      <c r="G40" s="135">
        <v>49</v>
      </c>
      <c r="H40" s="135">
        <v>0</v>
      </c>
      <c r="I40" s="141">
        <v>0.01</v>
      </c>
      <c r="J40" s="134">
        <v>0.3</v>
      </c>
      <c r="K40" s="134">
        <v>17</v>
      </c>
      <c r="L40" s="134">
        <v>93</v>
      </c>
      <c r="M40" s="134">
        <v>69</v>
      </c>
      <c r="N40" s="134">
        <v>3038</v>
      </c>
      <c r="O40" s="134">
        <v>2995</v>
      </c>
      <c r="P40" s="134">
        <v>1</v>
      </c>
      <c r="Q40" s="134">
        <v>3</v>
      </c>
      <c r="R40" s="134">
        <v>17</v>
      </c>
      <c r="S40" s="134" t="s">
        <v>144</v>
      </c>
      <c r="T40" s="136">
        <v>4.5</v>
      </c>
      <c r="U40" s="134" t="s">
        <v>76</v>
      </c>
      <c r="V40" s="134">
        <v>1</v>
      </c>
      <c r="W40" s="134">
        <v>4</v>
      </c>
      <c r="X40" s="136">
        <v>35.200000000000003</v>
      </c>
      <c r="Y40" s="134">
        <v>590</v>
      </c>
      <c r="Z40" s="137"/>
    </row>
    <row r="41" spans="1:26" ht="14.25" customHeight="1" x14ac:dyDescent="0.3">
      <c r="A41" s="133">
        <v>26</v>
      </c>
      <c r="B41" s="134">
        <v>34</v>
      </c>
      <c r="C41" s="134">
        <v>6</v>
      </c>
      <c r="D41" s="135">
        <v>20</v>
      </c>
      <c r="E41" s="134">
        <v>-4</v>
      </c>
      <c r="F41" s="134">
        <v>29</v>
      </c>
      <c r="G41" s="135">
        <v>45</v>
      </c>
      <c r="H41" s="135">
        <v>0</v>
      </c>
      <c r="I41" s="135">
        <v>0</v>
      </c>
      <c r="J41" s="135">
        <v>0</v>
      </c>
      <c r="K41" s="134">
        <v>16</v>
      </c>
      <c r="L41" s="134">
        <v>87</v>
      </c>
      <c r="M41" s="134">
        <v>41</v>
      </c>
      <c r="N41" s="134">
        <v>3002</v>
      </c>
      <c r="O41" s="134">
        <v>2954</v>
      </c>
      <c r="P41" s="134">
        <v>2</v>
      </c>
      <c r="Q41" s="134">
        <v>5</v>
      </c>
      <c r="R41" s="134">
        <v>16</v>
      </c>
      <c r="S41" s="134" t="s">
        <v>138</v>
      </c>
      <c r="T41" s="134">
        <v>3.1</v>
      </c>
      <c r="U41" s="134" t="s">
        <v>139</v>
      </c>
      <c r="V41" s="134">
        <v>0</v>
      </c>
      <c r="W41" s="134">
        <v>7</v>
      </c>
      <c r="X41" s="136">
        <v>35.200000000000003</v>
      </c>
      <c r="Y41" s="134">
        <v>590</v>
      </c>
      <c r="Z41" s="137"/>
    </row>
    <row r="42" spans="1:26" ht="14.25" customHeight="1" x14ac:dyDescent="0.3">
      <c r="A42" s="133">
        <v>27</v>
      </c>
      <c r="B42" s="134">
        <v>34</v>
      </c>
      <c r="C42" s="134">
        <v>29</v>
      </c>
      <c r="D42" s="135">
        <v>32</v>
      </c>
      <c r="E42" s="134">
        <v>7</v>
      </c>
      <c r="F42" s="134">
        <v>29</v>
      </c>
      <c r="G42" s="135">
        <v>33</v>
      </c>
      <c r="H42" s="135">
        <v>0</v>
      </c>
      <c r="I42" s="141">
        <v>0.5</v>
      </c>
      <c r="J42" s="134">
        <v>0</v>
      </c>
      <c r="K42" s="135">
        <v>14</v>
      </c>
      <c r="L42" s="134">
        <v>100</v>
      </c>
      <c r="M42" s="134">
        <v>62</v>
      </c>
      <c r="N42" s="134">
        <v>2972</v>
      </c>
      <c r="O42" s="134">
        <v>2934</v>
      </c>
      <c r="P42" s="134">
        <v>4</v>
      </c>
      <c r="Q42" s="134">
        <v>3</v>
      </c>
      <c r="R42" s="134">
        <v>17</v>
      </c>
      <c r="S42" s="134" t="s">
        <v>66</v>
      </c>
      <c r="T42" s="136">
        <v>2.8</v>
      </c>
      <c r="U42" s="134" t="s">
        <v>147</v>
      </c>
      <c r="V42" s="134">
        <v>10</v>
      </c>
      <c r="W42" s="134">
        <v>10</v>
      </c>
      <c r="X42" s="136">
        <v>35.6</v>
      </c>
      <c r="Y42" s="134">
        <v>110</v>
      </c>
      <c r="Z42" s="137" t="s">
        <v>149</v>
      </c>
    </row>
    <row r="43" spans="1:26" ht="14.25" customHeight="1" x14ac:dyDescent="0.3">
      <c r="A43" s="133">
        <v>28</v>
      </c>
      <c r="B43" s="134">
        <v>41</v>
      </c>
      <c r="C43" s="134">
        <v>21</v>
      </c>
      <c r="D43" s="135">
        <v>31</v>
      </c>
      <c r="E43" s="134">
        <v>6</v>
      </c>
      <c r="F43" s="134">
        <v>32</v>
      </c>
      <c r="G43" s="135">
        <v>33</v>
      </c>
      <c r="H43" s="135">
        <v>0</v>
      </c>
      <c r="I43" s="135" t="s">
        <v>49</v>
      </c>
      <c r="J43" s="135" t="s">
        <v>49</v>
      </c>
      <c r="K43" s="134">
        <v>13</v>
      </c>
      <c r="L43" s="134">
        <v>100</v>
      </c>
      <c r="M43" s="134">
        <v>50</v>
      </c>
      <c r="N43" s="134">
        <v>2990</v>
      </c>
      <c r="O43" s="134">
        <v>2971</v>
      </c>
      <c r="P43" s="134">
        <v>2</v>
      </c>
      <c r="Q43" s="134">
        <v>1</v>
      </c>
      <c r="R43" s="134">
        <v>12</v>
      </c>
      <c r="S43" s="134" t="s">
        <v>139</v>
      </c>
      <c r="T43" s="136">
        <v>1.8</v>
      </c>
      <c r="U43" s="134" t="s">
        <v>141</v>
      </c>
      <c r="V43" s="134">
        <v>0</v>
      </c>
      <c r="W43" s="134">
        <v>10</v>
      </c>
      <c r="X43" s="136">
        <v>35.4</v>
      </c>
      <c r="Y43" s="134">
        <v>630</v>
      </c>
      <c r="Z43" s="184"/>
    </row>
    <row r="44" spans="1:26" ht="14.25" customHeight="1" x14ac:dyDescent="0.3">
      <c r="A44" s="133">
        <v>29</v>
      </c>
      <c r="B44" s="134"/>
      <c r="C44" s="134"/>
      <c r="D44" s="134"/>
      <c r="E44" s="134"/>
      <c r="F44" s="134"/>
      <c r="G44" s="134"/>
      <c r="H44" s="134"/>
      <c r="I44" s="134"/>
      <c r="J44" s="135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5"/>
      <c r="V44" s="134"/>
      <c r="W44" s="134"/>
      <c r="X44" s="136"/>
      <c r="Y44" s="134"/>
      <c r="Z44" s="137"/>
    </row>
    <row r="45" spans="1:26" ht="14.25" customHeight="1" x14ac:dyDescent="0.3">
      <c r="A45" s="133">
        <v>30</v>
      </c>
      <c r="B45" s="134"/>
      <c r="C45" s="134"/>
      <c r="D45" s="134"/>
      <c r="E45" s="134"/>
      <c r="F45" s="134"/>
      <c r="G45" s="134"/>
      <c r="H45" s="134"/>
      <c r="I45" s="135"/>
      <c r="J45" s="135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5"/>
      <c r="V45" s="134"/>
      <c r="W45" s="134"/>
      <c r="X45" s="134"/>
      <c r="Y45" s="134"/>
      <c r="Z45" s="137"/>
    </row>
    <row r="46" spans="1:26" ht="14.25" customHeight="1" thickBot="1" x14ac:dyDescent="0.35">
      <c r="A46" s="133">
        <v>31</v>
      </c>
      <c r="B46" s="143"/>
      <c r="C46" s="144"/>
      <c r="D46" s="144"/>
      <c r="E46" s="144"/>
      <c r="F46" s="144"/>
      <c r="G46" s="144"/>
      <c r="H46" s="144"/>
      <c r="I46" s="145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5"/>
      <c r="V46" s="144"/>
      <c r="W46" s="145"/>
      <c r="X46" s="146"/>
      <c r="Y46" s="144"/>
      <c r="Z46" s="147"/>
    </row>
    <row r="47" spans="1:26" ht="14.25" customHeight="1" x14ac:dyDescent="0.3">
      <c r="A47" s="148"/>
      <c r="B47" s="149">
        <f>SUM(B16:B46)</f>
        <v>854</v>
      </c>
      <c r="C47" s="150">
        <f>SUM(C16:C46)</f>
        <v>372</v>
      </c>
      <c r="D47" s="151">
        <f t="shared" ref="D47:I47" si="0">SUM(D16:D46)</f>
        <v>623</v>
      </c>
      <c r="E47" s="151">
        <f>SUM(E16:E46)</f>
        <v>82</v>
      </c>
      <c r="F47" s="150">
        <f>SUM(F16:F46)</f>
        <v>596</v>
      </c>
      <c r="G47" s="152">
        <f t="shared" si="0"/>
        <v>1196</v>
      </c>
      <c r="H47" s="153">
        <f t="shared" si="0"/>
        <v>0</v>
      </c>
      <c r="I47" s="154">
        <f t="shared" si="0"/>
        <v>2.4900000000000002</v>
      </c>
      <c r="J47" s="155">
        <f>SUM(J16:J46)</f>
        <v>15.100000000000001</v>
      </c>
      <c r="K47" s="151"/>
      <c r="L47" s="151"/>
      <c r="M47" s="151"/>
      <c r="N47" s="151"/>
      <c r="O47" s="134"/>
      <c r="P47" s="150"/>
      <c r="Q47" s="150"/>
      <c r="R47" s="151"/>
      <c r="S47" s="151"/>
      <c r="T47" s="150">
        <f>SUM(T16:T46)</f>
        <v>107.2</v>
      </c>
      <c r="U47" s="156"/>
      <c r="V47" s="150">
        <f>SUM(V16:V46)</f>
        <v>129</v>
      </c>
      <c r="W47" s="150">
        <f>SUM(W16:W46)</f>
        <v>142</v>
      </c>
      <c r="X47" s="156"/>
      <c r="Y47" s="151"/>
      <c r="Z47" s="157" t="s">
        <v>23</v>
      </c>
    </row>
    <row r="48" spans="1:26" ht="14.25" customHeight="1" x14ac:dyDescent="0.3">
      <c r="A48" s="158"/>
      <c r="B48" s="156">
        <v>30.5</v>
      </c>
      <c r="C48" s="156">
        <v>13.3</v>
      </c>
      <c r="D48" s="159"/>
      <c r="E48" s="151"/>
      <c r="F48" s="156"/>
      <c r="G48" s="159"/>
      <c r="H48" s="159"/>
      <c r="I48" s="159"/>
      <c r="J48" s="159"/>
      <c r="K48" s="159"/>
      <c r="L48" s="156">
        <f>AVERAGE(L16:L47)</f>
        <v>91.678571428571431</v>
      </c>
      <c r="M48" s="156">
        <f>AVERAGE(M16:M47)</f>
        <v>61.428571428571431</v>
      </c>
      <c r="N48" s="153">
        <f>AVERAGE(N16:N47)</f>
        <v>3015.0357142857142</v>
      </c>
      <c r="O48" s="160">
        <f>AVERAGE(O16:O47)</f>
        <v>2977</v>
      </c>
      <c r="P48" s="156"/>
      <c r="Q48" s="156"/>
      <c r="R48" s="153">
        <v>29</v>
      </c>
      <c r="S48" s="151" t="s">
        <v>147</v>
      </c>
      <c r="T48" s="156">
        <v>3.8</v>
      </c>
      <c r="U48" s="156" t="s">
        <v>143</v>
      </c>
      <c r="V48" s="156">
        <v>4.5999999999999996</v>
      </c>
      <c r="W48" s="151">
        <v>5.0999999999999996</v>
      </c>
      <c r="X48" s="156">
        <v>35.4</v>
      </c>
      <c r="Y48" s="153">
        <f>AVERAGE(Y16:Y47)</f>
        <v>489.28571428571428</v>
      </c>
      <c r="Z48" s="157" t="s">
        <v>79</v>
      </c>
    </row>
    <row r="49" spans="2:26" ht="14.25" customHeight="1" x14ac:dyDescent="0.3">
      <c r="B49" s="329" t="s">
        <v>80</v>
      </c>
      <c r="C49" s="177"/>
      <c r="D49" s="177"/>
      <c r="E49" s="177"/>
      <c r="F49" s="177"/>
      <c r="G49" s="177"/>
      <c r="H49" s="177"/>
      <c r="I49" s="180"/>
      <c r="J49" s="181"/>
      <c r="K49" s="329" t="s">
        <v>81</v>
      </c>
      <c r="L49" s="329"/>
      <c r="M49" s="329"/>
      <c r="N49" s="329"/>
      <c r="O49" s="329"/>
      <c r="P49" s="176"/>
      <c r="Q49" s="176"/>
      <c r="R49" s="181"/>
      <c r="S49" s="175"/>
      <c r="T49" s="329" t="s">
        <v>82</v>
      </c>
      <c r="U49" s="177"/>
      <c r="V49" s="177"/>
      <c r="W49" s="269"/>
      <c r="X49" s="1"/>
      <c r="Y49" s="1"/>
      <c r="Z49" s="70"/>
    </row>
    <row r="50" spans="2:26" ht="14.25" customHeight="1" x14ac:dyDescent="0.3">
      <c r="B50" s="177" t="s">
        <v>150</v>
      </c>
      <c r="C50" s="177"/>
      <c r="D50" s="1"/>
      <c r="E50" s="1"/>
      <c r="F50" s="136">
        <v>21.9</v>
      </c>
      <c r="H50" s="50"/>
      <c r="I50" s="1"/>
      <c r="K50" s="177" t="s">
        <v>151</v>
      </c>
      <c r="L50" s="177"/>
      <c r="M50" s="177"/>
      <c r="N50" s="1"/>
      <c r="O50" s="135">
        <f>G47</f>
        <v>1196</v>
      </c>
      <c r="P50" s="50"/>
      <c r="Q50" s="50"/>
      <c r="S50" s="21"/>
      <c r="T50" s="177" t="s">
        <v>152</v>
      </c>
      <c r="U50" s="177"/>
      <c r="V50" s="177"/>
      <c r="W50" s="1"/>
      <c r="X50" s="268"/>
      <c r="Y50" s="141">
        <v>2.4900000000000002</v>
      </c>
      <c r="Z50" s="67"/>
    </row>
    <row r="51" spans="2:26" ht="14.25" customHeight="1" x14ac:dyDescent="0.3">
      <c r="B51" s="177" t="s">
        <v>153</v>
      </c>
      <c r="C51" s="177"/>
      <c r="D51" s="177"/>
      <c r="E51" s="1"/>
      <c r="F51" s="1"/>
      <c r="G51" s="136"/>
      <c r="I51" s="36"/>
      <c r="K51" s="177" t="s">
        <v>154</v>
      </c>
      <c r="L51" s="177"/>
      <c r="M51" s="177"/>
      <c r="N51" s="1"/>
      <c r="O51" s="1"/>
      <c r="P51" s="175"/>
      <c r="Q51" s="327"/>
      <c r="S51" s="21"/>
      <c r="T51" s="177" t="s">
        <v>155</v>
      </c>
      <c r="U51" s="177"/>
      <c r="V51" s="177"/>
      <c r="W51" s="50"/>
      <c r="X51" s="259"/>
      <c r="Y51" s="134">
        <v>1.62</v>
      </c>
    </row>
    <row r="52" spans="2:26" ht="14.25" customHeight="1" x14ac:dyDescent="0.3">
      <c r="B52" s="177" t="s">
        <v>89</v>
      </c>
      <c r="C52" s="177"/>
      <c r="D52" s="177"/>
      <c r="E52" s="1"/>
      <c r="F52" s="136">
        <v>2.9</v>
      </c>
      <c r="G52" s="136"/>
      <c r="H52" s="185"/>
      <c r="I52" s="1"/>
      <c r="K52" s="177" t="s">
        <v>156</v>
      </c>
      <c r="L52" s="177"/>
      <c r="M52" s="177"/>
      <c r="N52" s="50"/>
      <c r="O52" s="209"/>
      <c r="P52" s="473">
        <v>5396</v>
      </c>
      <c r="Q52" s="473"/>
      <c r="R52" s="183"/>
      <c r="S52" s="21"/>
      <c r="T52" s="177" t="s">
        <v>157</v>
      </c>
      <c r="U52" s="177"/>
      <c r="V52" s="177"/>
      <c r="W52" s="1"/>
      <c r="X52" s="259"/>
      <c r="Y52" s="141">
        <v>4.88</v>
      </c>
      <c r="Z52" s="67"/>
    </row>
    <row r="53" spans="2:26" ht="14.25" customHeight="1" x14ac:dyDescent="0.3">
      <c r="B53" s="177" t="s">
        <v>158</v>
      </c>
      <c r="C53" s="177"/>
      <c r="D53" s="177"/>
      <c r="E53" s="1"/>
      <c r="F53" s="270"/>
      <c r="G53" s="474">
        <v>21.6</v>
      </c>
      <c r="H53" s="474"/>
      <c r="I53" s="28"/>
      <c r="K53" s="177" t="s">
        <v>159</v>
      </c>
      <c r="L53" s="177"/>
      <c r="M53" s="177"/>
      <c r="N53" s="1"/>
      <c r="O53" s="1"/>
      <c r="P53" s="175"/>
      <c r="Q53" s="67"/>
      <c r="R53" s="387"/>
      <c r="S53" s="21"/>
      <c r="T53" s="177" t="s">
        <v>155</v>
      </c>
      <c r="U53" s="177"/>
      <c r="V53" s="177"/>
      <c r="W53" s="50"/>
      <c r="X53" s="259"/>
      <c r="Y53" s="134">
        <v>3.01</v>
      </c>
    </row>
    <row r="54" spans="2:26" ht="14.25" customHeight="1" x14ac:dyDescent="0.3">
      <c r="B54" s="177" t="s">
        <v>160</v>
      </c>
      <c r="C54" s="177"/>
      <c r="D54" s="177"/>
      <c r="E54" s="50"/>
      <c r="F54" s="50"/>
      <c r="G54" s="136">
        <v>5.5</v>
      </c>
      <c r="I54" s="36"/>
      <c r="K54" s="21"/>
      <c r="L54" s="21"/>
      <c r="M54" s="21"/>
      <c r="N54" s="21"/>
      <c r="O54" s="175"/>
      <c r="P54" s="21"/>
      <c r="Q54" s="21"/>
      <c r="S54" s="21"/>
      <c r="T54" s="177" t="s">
        <v>161</v>
      </c>
      <c r="U54" s="177"/>
      <c r="V54" s="177"/>
      <c r="W54" s="177"/>
      <c r="X54" s="209"/>
      <c r="Y54" s="134">
        <v>0.73</v>
      </c>
      <c r="Z54" s="177" t="s">
        <v>162</v>
      </c>
    </row>
    <row r="55" spans="2:26" ht="14.25" customHeight="1" x14ac:dyDescent="0.3">
      <c r="B55" s="177" t="s">
        <v>163</v>
      </c>
      <c r="C55" s="177"/>
      <c r="D55" s="134">
        <v>46</v>
      </c>
      <c r="E55" s="177" t="s">
        <v>164</v>
      </c>
      <c r="F55" s="175" t="s">
        <v>165</v>
      </c>
      <c r="H55" s="177"/>
      <c r="I55" s="1"/>
      <c r="K55" s="329" t="s">
        <v>100</v>
      </c>
      <c r="L55" s="329"/>
      <c r="M55" s="329"/>
      <c r="N55" s="330"/>
      <c r="O55" s="329"/>
      <c r="P55" s="1"/>
      <c r="Q55" s="1"/>
      <c r="R55" s="1"/>
      <c r="S55" s="21"/>
      <c r="T55" s="177" t="s">
        <v>166</v>
      </c>
      <c r="U55" s="177"/>
      <c r="V55" s="177"/>
      <c r="W55" s="1"/>
      <c r="X55" s="209"/>
      <c r="Y55" s="134">
        <v>15.1</v>
      </c>
      <c r="Z55" s="50"/>
    </row>
    <row r="56" spans="2:26" ht="14.25" customHeight="1" x14ac:dyDescent="0.3">
      <c r="B56" s="177" t="s">
        <v>167</v>
      </c>
      <c r="C56" s="177"/>
      <c r="D56" s="134">
        <v>-14</v>
      </c>
      <c r="E56" s="177" t="s">
        <v>164</v>
      </c>
      <c r="F56" s="175" t="s">
        <v>168</v>
      </c>
      <c r="H56" s="177"/>
      <c r="I56" s="1"/>
      <c r="K56" s="177" t="s">
        <v>151</v>
      </c>
      <c r="L56" s="177"/>
      <c r="M56" s="177"/>
      <c r="N56" s="1"/>
      <c r="O56" s="134">
        <v>0</v>
      </c>
      <c r="P56" s="50"/>
      <c r="Q56" s="50"/>
      <c r="R56" s="1"/>
      <c r="S56" s="21"/>
      <c r="T56" s="177" t="s">
        <v>169</v>
      </c>
      <c r="U56" s="177"/>
      <c r="V56" s="177"/>
      <c r="W56" s="50"/>
      <c r="X56" s="209"/>
      <c r="Y56" s="134">
        <v>6.2</v>
      </c>
      <c r="Z56" s="50"/>
    </row>
    <row r="57" spans="2:26" ht="14.25" customHeight="1" x14ac:dyDescent="0.3">
      <c r="B57" s="50"/>
      <c r="C57" s="177" t="s">
        <v>104</v>
      </c>
      <c r="D57" s="177"/>
      <c r="E57" s="177"/>
      <c r="F57" s="177"/>
      <c r="G57" s="50"/>
      <c r="H57" s="50"/>
      <c r="I57" s="1"/>
      <c r="K57" s="177" t="s">
        <v>170</v>
      </c>
      <c r="L57" s="177"/>
      <c r="M57" s="177"/>
      <c r="N57" s="1"/>
      <c r="O57" s="209"/>
      <c r="P57" s="50"/>
      <c r="Q57" s="50"/>
      <c r="R57" s="1"/>
      <c r="S57" s="21"/>
      <c r="T57" s="177" t="s">
        <v>171</v>
      </c>
      <c r="U57" s="177"/>
      <c r="V57" s="177"/>
      <c r="W57" s="1"/>
      <c r="X57" s="209"/>
      <c r="Y57" s="134">
        <v>70.599999999999994</v>
      </c>
      <c r="Z57" s="50"/>
    </row>
    <row r="58" spans="2:26" ht="14.25" customHeight="1" x14ac:dyDescent="0.3">
      <c r="B58" s="177" t="s">
        <v>172</v>
      </c>
      <c r="C58" s="177"/>
      <c r="D58" s="1"/>
      <c r="E58" s="1"/>
      <c r="F58" s="134">
        <f>COUNTIF(B16:B46,"&gt;=90")</f>
        <v>0</v>
      </c>
      <c r="G58" s="1"/>
      <c r="H58" s="50"/>
      <c r="I58" s="1"/>
      <c r="K58" s="177" t="s">
        <v>107</v>
      </c>
      <c r="L58" s="177"/>
      <c r="M58" s="177"/>
      <c r="N58" s="50"/>
      <c r="O58" s="209"/>
      <c r="P58" s="134">
        <v>0</v>
      </c>
      <c r="S58" s="21"/>
      <c r="T58" s="177" t="s">
        <v>155</v>
      </c>
      <c r="U58" s="177"/>
      <c r="V58" s="177"/>
      <c r="W58" s="50"/>
      <c r="X58" s="209"/>
      <c r="Y58" s="134">
        <v>29.6</v>
      </c>
    </row>
    <row r="59" spans="2:26" ht="14.25" customHeight="1" x14ac:dyDescent="0.3">
      <c r="B59" s="177" t="s">
        <v>173</v>
      </c>
      <c r="C59" s="177"/>
      <c r="D59" s="1"/>
      <c r="E59" s="328"/>
      <c r="F59" s="134">
        <v>13</v>
      </c>
      <c r="G59" s="1"/>
      <c r="H59" s="50"/>
      <c r="I59" s="1"/>
      <c r="K59" s="177" t="s">
        <v>174</v>
      </c>
      <c r="L59" s="177"/>
      <c r="M59" s="177"/>
      <c r="N59" s="1"/>
      <c r="O59" s="1"/>
      <c r="P59" s="134">
        <v>0</v>
      </c>
      <c r="Q59" s="50"/>
      <c r="R59" s="1"/>
      <c r="S59" s="21"/>
      <c r="T59" s="177" t="s">
        <v>175</v>
      </c>
      <c r="U59" s="177"/>
      <c r="V59" s="177"/>
      <c r="W59" s="332"/>
      <c r="X59" s="209"/>
      <c r="Y59" s="136">
        <v>6.8</v>
      </c>
      <c r="Z59" s="177" t="s">
        <v>176</v>
      </c>
    </row>
    <row r="60" spans="2:26" ht="14.25" customHeight="1" x14ac:dyDescent="0.3">
      <c r="B60" s="177" t="s">
        <v>177</v>
      </c>
      <c r="C60" s="177"/>
      <c r="D60" s="1"/>
      <c r="E60" s="1"/>
      <c r="F60" s="134">
        <f>COUNTIF(C16:C46,"&lt;=32")</f>
        <v>27</v>
      </c>
      <c r="G60" s="1"/>
      <c r="H60" s="50"/>
      <c r="I60" s="1"/>
      <c r="K60" s="177"/>
      <c r="L60" s="177"/>
      <c r="M60" s="177"/>
      <c r="N60" s="1"/>
      <c r="O60" s="1"/>
      <c r="P60" s="1"/>
      <c r="Q60" s="1"/>
      <c r="R60" s="1"/>
      <c r="S60" s="21"/>
      <c r="T60" s="177" t="s">
        <v>178</v>
      </c>
      <c r="U60" s="177"/>
      <c r="V60" s="177"/>
      <c r="W60" s="50"/>
      <c r="X60" s="209"/>
      <c r="Y60" s="134">
        <v>19</v>
      </c>
      <c r="Z60" s="177" t="s">
        <v>179</v>
      </c>
    </row>
    <row r="61" spans="2:26" ht="14.25" customHeight="1" x14ac:dyDescent="0.3">
      <c r="B61" s="177" t="s">
        <v>180</v>
      </c>
      <c r="C61" s="177"/>
      <c r="D61" s="1"/>
      <c r="E61" s="328"/>
      <c r="F61" s="134">
        <v>3</v>
      </c>
      <c r="G61" s="1"/>
      <c r="H61" s="50"/>
      <c r="I61" s="1"/>
      <c r="K61" s="329" t="s">
        <v>114</v>
      </c>
      <c r="L61" s="329"/>
      <c r="M61" s="329"/>
      <c r="N61" s="330"/>
      <c r="O61" s="330"/>
      <c r="P61" s="1"/>
      <c r="Q61" s="1"/>
      <c r="R61" s="1"/>
      <c r="S61" s="21"/>
      <c r="T61" s="177" t="s">
        <v>181</v>
      </c>
      <c r="U61" s="177"/>
      <c r="V61" s="177"/>
      <c r="W61" s="1"/>
      <c r="X61" s="134" t="s">
        <v>116</v>
      </c>
      <c r="Y61" s="50"/>
      <c r="Z61" s="50"/>
    </row>
    <row r="62" spans="2:26" ht="14.25" customHeight="1" x14ac:dyDescent="0.3">
      <c r="B62" s="1"/>
      <c r="C62" s="1"/>
      <c r="D62" s="1"/>
      <c r="E62" s="1"/>
      <c r="F62" s="1"/>
      <c r="G62" s="1"/>
      <c r="H62" s="1"/>
      <c r="K62" s="177" t="s">
        <v>182</v>
      </c>
      <c r="L62" s="177"/>
      <c r="M62" s="177"/>
      <c r="N62" s="1"/>
      <c r="O62" s="188">
        <v>29.96</v>
      </c>
      <c r="P62" s="472"/>
      <c r="Q62" s="472"/>
      <c r="R62" s="1"/>
      <c r="S62" s="21"/>
      <c r="T62" s="177"/>
      <c r="U62" s="177"/>
      <c r="V62" s="177" t="s">
        <v>183</v>
      </c>
      <c r="W62" s="1"/>
      <c r="X62" s="134" t="s">
        <v>116</v>
      </c>
      <c r="Y62" s="50"/>
      <c r="Z62" s="50"/>
    </row>
    <row r="63" spans="2:26" ht="14.25" customHeight="1" x14ac:dyDescent="0.3">
      <c r="B63" s="329" t="s">
        <v>119</v>
      </c>
      <c r="C63" s="329"/>
      <c r="D63" s="329"/>
      <c r="E63" s="330"/>
      <c r="F63" s="1"/>
      <c r="G63" s="1"/>
      <c r="H63" s="1"/>
      <c r="K63" s="177" t="s">
        <v>184</v>
      </c>
      <c r="L63" s="177"/>
      <c r="M63" s="177"/>
      <c r="N63" s="1"/>
      <c r="O63" s="60"/>
      <c r="P63" s="141"/>
      <c r="Q63" s="50"/>
      <c r="R63" s="1"/>
      <c r="S63" s="21"/>
      <c r="T63" s="177"/>
      <c r="U63" s="177"/>
      <c r="V63" s="177" t="s">
        <v>185</v>
      </c>
      <c r="W63" s="177"/>
      <c r="X63" s="134" t="s">
        <v>186</v>
      </c>
      <c r="Y63" s="50"/>
      <c r="Z63" s="50"/>
    </row>
    <row r="64" spans="2:26" ht="14.25" customHeight="1" x14ac:dyDescent="0.3">
      <c r="B64" s="177" t="s">
        <v>187</v>
      </c>
      <c r="C64" s="177"/>
      <c r="D64" s="177"/>
      <c r="E64" s="1"/>
      <c r="F64" s="136">
        <v>3.8</v>
      </c>
      <c r="G64" s="67"/>
      <c r="H64" s="50"/>
      <c r="I64" s="24"/>
      <c r="K64" s="177" t="s">
        <v>188</v>
      </c>
      <c r="L64" s="177"/>
      <c r="M64" s="141">
        <f>MAX(N16:N46)/100</f>
        <v>30.7</v>
      </c>
      <c r="N64" s="209" t="s">
        <v>99</v>
      </c>
      <c r="O64" s="134" t="s">
        <v>189</v>
      </c>
      <c r="P64" s="50"/>
      <c r="Q64" s="50"/>
      <c r="R64" s="1"/>
      <c r="S64" s="21"/>
      <c r="T64" s="1"/>
      <c r="U64" s="1"/>
      <c r="V64" s="1"/>
      <c r="W64" s="1"/>
      <c r="X64" s="1"/>
      <c r="Y64" s="1"/>
      <c r="Z64" s="1"/>
    </row>
    <row r="65" spans="2:26" ht="14.25" customHeight="1" x14ac:dyDescent="0.3">
      <c r="B65" s="177" t="s">
        <v>190</v>
      </c>
      <c r="C65" s="177"/>
      <c r="D65" s="177"/>
      <c r="E65" s="1"/>
      <c r="F65" s="209"/>
      <c r="G65" s="134" t="s">
        <v>143</v>
      </c>
      <c r="H65" s="50"/>
      <c r="I65" s="24"/>
      <c r="K65" s="177" t="s">
        <v>191</v>
      </c>
      <c r="L65" s="177"/>
      <c r="M65" s="141">
        <v>29.06</v>
      </c>
      <c r="N65" s="209" t="s">
        <v>99</v>
      </c>
      <c r="O65" s="134" t="s">
        <v>192</v>
      </c>
      <c r="P65" s="50"/>
      <c r="Q65" s="50"/>
      <c r="R65" s="1"/>
      <c r="S65" s="21"/>
      <c r="T65" s="329" t="s">
        <v>124</v>
      </c>
      <c r="U65" s="329"/>
      <c r="V65" s="329"/>
      <c r="W65" s="330"/>
      <c r="X65" s="330"/>
      <c r="Y65" s="54"/>
      <c r="Z65" s="54"/>
    </row>
    <row r="66" spans="2:26" ht="14.25" customHeight="1" x14ac:dyDescent="0.3">
      <c r="B66" s="177" t="s">
        <v>125</v>
      </c>
      <c r="C66" s="177"/>
      <c r="D66" s="1"/>
      <c r="E66" s="134">
        <v>29</v>
      </c>
      <c r="F66" s="177" t="s">
        <v>193</v>
      </c>
      <c r="G66" s="175" t="s">
        <v>194</v>
      </c>
      <c r="H66" s="1"/>
      <c r="I66" s="24"/>
      <c r="K66" s="1"/>
      <c r="L66" s="1"/>
      <c r="M66" s="1"/>
      <c r="N66" s="1"/>
      <c r="O66" s="1"/>
      <c r="P66" s="1"/>
      <c r="Q66" s="1"/>
      <c r="R66" s="1"/>
      <c r="S66" s="21"/>
      <c r="T66" s="177" t="s">
        <v>195</v>
      </c>
      <c r="U66" s="177"/>
      <c r="V66" s="177"/>
      <c r="W66" s="1"/>
      <c r="X66" s="134">
        <v>489</v>
      </c>
      <c r="Y66" s="60"/>
      <c r="Z66" s="1"/>
    </row>
    <row r="67" spans="2:26" ht="14.25" customHeight="1" x14ac:dyDescent="0.3">
      <c r="B67" s="177" t="s">
        <v>196</v>
      </c>
      <c r="C67" s="177"/>
      <c r="D67" s="209"/>
      <c r="E67" s="134" t="s">
        <v>147</v>
      </c>
      <c r="F67" s="209"/>
      <c r="G67" s="67"/>
      <c r="H67" s="50"/>
      <c r="I67" s="24"/>
      <c r="K67" s="329" t="s">
        <v>197</v>
      </c>
      <c r="L67" s="329"/>
      <c r="M67" s="329"/>
      <c r="N67" s="329"/>
      <c r="O67" s="211"/>
      <c r="P67" s="54"/>
      <c r="Q67" s="54"/>
      <c r="R67" s="1"/>
      <c r="S67" s="21"/>
      <c r="T67" s="177" t="s">
        <v>163</v>
      </c>
      <c r="U67" s="177"/>
      <c r="V67" s="134">
        <v>790</v>
      </c>
      <c r="W67" s="209" t="s">
        <v>198</v>
      </c>
      <c r="X67" s="134" t="s">
        <v>199</v>
      </c>
      <c r="Y67" s="50"/>
      <c r="Z67" s="1"/>
    </row>
    <row r="68" spans="2:26" ht="14.25" customHeight="1" x14ac:dyDescent="0.3">
      <c r="K68" s="177" t="s">
        <v>127</v>
      </c>
      <c r="L68" s="177"/>
      <c r="M68" s="177"/>
      <c r="N68" s="243"/>
      <c r="O68" s="183">
        <v>35.4</v>
      </c>
      <c r="P68" s="1"/>
      <c r="Q68" s="50"/>
      <c r="R68" s="50"/>
      <c r="S68" s="28"/>
      <c r="T68" s="1"/>
      <c r="U68" s="1"/>
      <c r="V68" s="1"/>
      <c r="W68" s="1"/>
      <c r="X68" s="1"/>
      <c r="Y68" s="1"/>
      <c r="Z68" s="1"/>
    </row>
    <row r="69" spans="2:26" ht="14.25" customHeight="1" x14ac:dyDescent="0.3">
      <c r="K69" s="177" t="s">
        <v>163</v>
      </c>
      <c r="L69" s="177"/>
      <c r="M69" s="134">
        <v>36.1</v>
      </c>
      <c r="N69" s="177" t="s">
        <v>200</v>
      </c>
      <c r="O69" s="175" t="s">
        <v>168</v>
      </c>
      <c r="P69" s="177"/>
      <c r="Q69" s="1"/>
      <c r="R69" s="1"/>
      <c r="T69" s="1"/>
      <c r="U69" s="1"/>
      <c r="V69" s="1"/>
      <c r="W69" s="1"/>
      <c r="X69" s="1"/>
      <c r="Y69" s="1"/>
      <c r="Z69" s="1"/>
    </row>
    <row r="70" spans="2:26" ht="14.25" customHeight="1" x14ac:dyDescent="0.3">
      <c r="K70" s="177" t="s">
        <v>167</v>
      </c>
      <c r="L70" s="177"/>
      <c r="M70" s="134">
        <v>34.9</v>
      </c>
      <c r="N70" s="177" t="s">
        <v>201</v>
      </c>
      <c r="O70" s="175" t="s">
        <v>165</v>
      </c>
      <c r="P70" s="177"/>
      <c r="Q70" s="1"/>
      <c r="R70" s="1"/>
    </row>
    <row r="71" spans="2:26" ht="14.25" customHeight="1" x14ac:dyDescent="0.3">
      <c r="B71" s="181" t="s">
        <v>202</v>
      </c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"/>
      <c r="P71" s="1"/>
      <c r="Q71" s="1"/>
      <c r="R71" s="1"/>
      <c r="S71" s="16"/>
      <c r="T71" s="1"/>
      <c r="U71" s="1"/>
      <c r="V71" s="1"/>
      <c r="W71" s="1"/>
    </row>
    <row r="72" spans="2:26" ht="14.25" customHeight="1" x14ac:dyDescent="0.3"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6"/>
      <c r="P72" s="16"/>
      <c r="Q72" s="16"/>
      <c r="R72" s="16"/>
      <c r="S72" s="16"/>
      <c r="T72" s="38"/>
      <c r="U72" s="16"/>
    </row>
    <row r="73" spans="2:26" ht="14.25" customHeight="1" x14ac:dyDescent="0.3"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50"/>
      <c r="T73" s="51"/>
      <c r="U73" s="51"/>
      <c r="V73" s="51"/>
      <c r="W73" s="51"/>
      <c r="X73" s="51"/>
      <c r="Y73" s="51"/>
      <c r="Z73" s="51"/>
    </row>
    <row r="74" spans="2:26" ht="14.25" customHeight="1" x14ac:dyDescent="0.3"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5"/>
      <c r="P74" s="175"/>
      <c r="Q74" s="175"/>
      <c r="R74" s="175"/>
    </row>
    <row r="75" spans="2:26" ht="14.25" customHeight="1" x14ac:dyDescent="0.3"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5"/>
    </row>
    <row r="76" spans="2:26" ht="14.25" x14ac:dyDescent="0.3"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5"/>
      <c r="Q76" s="175"/>
      <c r="R76" s="175"/>
      <c r="S76" s="175"/>
      <c r="T76" s="175"/>
      <c r="U76" s="175"/>
      <c r="V76" s="175"/>
      <c r="W76" s="175"/>
    </row>
    <row r="77" spans="2:26" ht="14.25" x14ac:dyDescent="0.3"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5"/>
      <c r="T77" s="175"/>
      <c r="U77" s="175"/>
      <c r="V77" s="175"/>
      <c r="W77" s="175"/>
    </row>
    <row r="78" spans="2:26" ht="14.25" x14ac:dyDescent="0.3"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</row>
  </sheetData>
  <mergeCells count="3">
    <mergeCell ref="P62:Q62"/>
    <mergeCell ref="P52:Q52"/>
    <mergeCell ref="G53:H53"/>
  </mergeCells>
  <phoneticPr fontId="0" type="noConversion"/>
  <printOptions horizontalCentered="1" verticalCentered="1"/>
  <pageMargins left="0" right="0" top="0" bottom="0" header="0" footer="0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C76"/>
  <sheetViews>
    <sheetView zoomScale="130" zoomScaleNormal="130" workbookViewId="0">
      <selection activeCell="K6" sqref="K6"/>
    </sheetView>
  </sheetViews>
  <sheetFormatPr defaultRowHeight="12.75" x14ac:dyDescent="0.2"/>
  <cols>
    <col min="1" max="1" width="3.42578125" customWidth="1"/>
    <col min="2" max="2" width="5.5703125" customWidth="1"/>
    <col min="3" max="3" width="5.140625" customWidth="1"/>
    <col min="4" max="4" width="4.7109375" customWidth="1"/>
    <col min="5" max="5" width="5" customWidth="1"/>
    <col min="6" max="6" width="4.5703125" customWidth="1"/>
    <col min="7" max="7" width="5.5703125" customWidth="1"/>
    <col min="8" max="8" width="3.7109375" customWidth="1"/>
    <col min="9" max="9" width="5.5703125" customWidth="1"/>
    <col min="10" max="10" width="5" customWidth="1"/>
    <col min="11" max="11" width="6.7109375" customWidth="1"/>
    <col min="12" max="13" width="6.140625" customWidth="1"/>
    <col min="14" max="14" width="7.7109375" customWidth="1"/>
    <col min="15" max="15" width="6.85546875" customWidth="1"/>
    <col min="16" max="18" width="3.85546875" customWidth="1"/>
    <col min="19" max="19" width="5.140625" customWidth="1"/>
    <col min="20" max="20" width="5.5703125" customWidth="1"/>
    <col min="21" max="21" width="5.28515625" customWidth="1"/>
    <col min="22" max="22" width="5.5703125" customWidth="1"/>
    <col min="23" max="23" width="5" customWidth="1"/>
    <col min="24" max="24" width="5.28515625" customWidth="1"/>
    <col min="25" max="25" width="7.7109375" customWidth="1"/>
    <col min="26" max="26" width="24.7109375" bestFit="1" customWidth="1"/>
    <col min="27" max="27" width="0.28515625" hidden="1" customWidth="1"/>
  </cols>
  <sheetData>
    <row r="2" spans="1:27" ht="13.35" customHeight="1" x14ac:dyDescent="0.25">
      <c r="A2" s="177" t="s">
        <v>0</v>
      </c>
      <c r="B2" s="177"/>
      <c r="C2" s="177"/>
      <c r="D2" s="177"/>
      <c r="E2" s="177"/>
      <c r="F2" s="177"/>
      <c r="G2" s="1"/>
      <c r="H2" s="16"/>
      <c r="T2" s="177" t="s">
        <v>1</v>
      </c>
      <c r="U2" s="177"/>
      <c r="V2" s="177"/>
      <c r="W2" s="177"/>
      <c r="X2" s="177"/>
      <c r="Y2" s="1"/>
      <c r="Z2" s="16"/>
    </row>
    <row r="3" spans="1:27" ht="13.35" customHeight="1" x14ac:dyDescent="0.25">
      <c r="A3" s="177" t="s">
        <v>2</v>
      </c>
      <c r="B3" s="177"/>
      <c r="C3" s="177"/>
      <c r="D3" s="177"/>
      <c r="E3" s="177"/>
      <c r="F3" s="177"/>
      <c r="G3" s="1"/>
      <c r="H3" s="16"/>
      <c r="T3" s="177" t="s">
        <v>203</v>
      </c>
      <c r="U3" s="177"/>
      <c r="V3" s="177"/>
      <c r="W3" s="177"/>
      <c r="X3" s="177"/>
      <c r="Y3" s="1"/>
      <c r="Z3" s="16"/>
    </row>
    <row r="4" spans="1:27" ht="13.35" customHeight="1" x14ac:dyDescent="0.25">
      <c r="A4" s="177" t="s">
        <v>4</v>
      </c>
      <c r="B4" s="177"/>
      <c r="C4" s="177"/>
      <c r="D4" s="177"/>
      <c r="E4" s="177"/>
      <c r="F4" s="177"/>
      <c r="G4" s="1"/>
      <c r="H4" s="16"/>
      <c r="T4" s="177" t="s">
        <v>6</v>
      </c>
      <c r="U4" s="177"/>
      <c r="V4" s="177"/>
      <c r="W4" s="177"/>
      <c r="X4" s="177"/>
      <c r="Y4" s="1"/>
      <c r="Z4" s="16"/>
    </row>
    <row r="5" spans="1:27" ht="13.35" customHeight="1" x14ac:dyDescent="0.3">
      <c r="A5" s="177" t="s">
        <v>130</v>
      </c>
      <c r="B5" s="177"/>
      <c r="C5" s="177"/>
      <c r="D5" s="177"/>
      <c r="E5" s="177"/>
      <c r="F5" s="177"/>
      <c r="G5" s="1"/>
      <c r="H5" s="16"/>
      <c r="K5" s="170" t="s">
        <v>204</v>
      </c>
      <c r="L5" s="187"/>
      <c r="M5" s="178"/>
      <c r="N5" s="178"/>
      <c r="O5" s="20"/>
      <c r="P5" s="20"/>
      <c r="T5" s="177"/>
      <c r="U5" s="177" t="s">
        <v>205</v>
      </c>
      <c r="V5" s="177" t="s">
        <v>206</v>
      </c>
      <c r="W5" s="177"/>
      <c r="X5" s="177"/>
      <c r="Y5" s="1"/>
      <c r="Z5" s="16"/>
    </row>
    <row r="6" spans="1:27" ht="13.35" customHeight="1" x14ac:dyDescent="0.25">
      <c r="A6" s="177" t="s">
        <v>9</v>
      </c>
      <c r="B6" s="177"/>
      <c r="C6" s="177"/>
      <c r="D6" s="177"/>
      <c r="E6" s="177"/>
      <c r="F6" s="177"/>
      <c r="G6" s="1"/>
      <c r="H6" s="16"/>
      <c r="R6" t="s">
        <v>207</v>
      </c>
      <c r="T6" s="180" t="s">
        <v>208</v>
      </c>
      <c r="U6" s="177"/>
      <c r="V6" s="177" t="s">
        <v>209</v>
      </c>
      <c r="W6" s="177"/>
      <c r="X6" s="177"/>
      <c r="Y6" s="1"/>
    </row>
    <row r="7" spans="1:27" ht="13.35" customHeight="1" x14ac:dyDescent="0.25">
      <c r="K7" s="177" t="s">
        <v>133</v>
      </c>
      <c r="L7" s="177"/>
      <c r="M7" s="177"/>
      <c r="N7" s="177"/>
      <c r="O7" s="177"/>
      <c r="P7" s="1"/>
      <c r="Q7" s="1"/>
      <c r="R7" s="1"/>
      <c r="W7" s="22"/>
    </row>
    <row r="8" spans="1:27" ht="13.35" customHeight="1" x14ac:dyDescent="0.2"/>
    <row r="9" spans="1:27" ht="13.35" customHeight="1" x14ac:dyDescent="0.2">
      <c r="K9" s="20" t="s">
        <v>12</v>
      </c>
      <c r="L9" s="20"/>
      <c r="M9" s="20"/>
      <c r="N9" s="20"/>
      <c r="O9" s="20"/>
      <c r="P9" s="20"/>
      <c r="Q9" s="21"/>
      <c r="R9" s="21"/>
      <c r="S9" s="21"/>
    </row>
    <row r="10" spans="1:27" ht="14.25" customHeight="1" x14ac:dyDescent="0.3">
      <c r="A10" s="205"/>
      <c r="B10" s="206"/>
      <c r="C10" s="163" t="s">
        <v>13</v>
      </c>
      <c r="D10" s="163"/>
      <c r="E10" s="163"/>
      <c r="F10" s="207"/>
      <c r="G10" s="207"/>
      <c r="H10" s="207"/>
      <c r="I10" s="163" t="s">
        <v>134</v>
      </c>
      <c r="J10" s="163"/>
      <c r="K10" s="163"/>
      <c r="L10" s="207"/>
      <c r="M10" s="207"/>
      <c r="N10" s="207"/>
      <c r="O10" s="207"/>
      <c r="P10" s="207"/>
      <c r="Q10" s="163" t="s">
        <v>15</v>
      </c>
      <c r="R10" s="163"/>
      <c r="S10" s="163"/>
      <c r="T10" s="207"/>
      <c r="U10" s="206"/>
      <c r="V10" s="206"/>
      <c r="W10" s="206"/>
      <c r="X10" s="206"/>
      <c r="Y10" s="206"/>
      <c r="Z10" s="189"/>
      <c r="AA10" s="7"/>
    </row>
    <row r="11" spans="1:27" ht="14.25" customHeight="1" x14ac:dyDescent="0.2">
      <c r="A11" s="161" t="s">
        <v>16</v>
      </c>
      <c r="B11" s="167" t="s">
        <v>17</v>
      </c>
      <c r="C11" s="167" t="s">
        <v>17</v>
      </c>
      <c r="D11" s="167" t="s">
        <v>18</v>
      </c>
      <c r="E11" s="167" t="s">
        <v>19</v>
      </c>
      <c r="F11" s="167" t="s">
        <v>20</v>
      </c>
      <c r="G11" s="167" t="s">
        <v>21</v>
      </c>
      <c r="H11" s="167" t="s">
        <v>22</v>
      </c>
      <c r="I11" s="167" t="s">
        <v>23</v>
      </c>
      <c r="J11" s="167" t="s">
        <v>24</v>
      </c>
      <c r="K11" s="167" t="s">
        <v>24</v>
      </c>
      <c r="L11" s="167" t="s">
        <v>25</v>
      </c>
      <c r="M11" s="167" t="s">
        <v>26</v>
      </c>
      <c r="N11" s="167" t="s">
        <v>25</v>
      </c>
      <c r="O11" s="167" t="s">
        <v>26</v>
      </c>
      <c r="P11" s="167"/>
      <c r="Q11" s="167"/>
      <c r="R11" s="167" t="s">
        <v>25</v>
      </c>
      <c r="S11" s="167" t="s">
        <v>27</v>
      </c>
      <c r="T11" s="167" t="s">
        <v>28</v>
      </c>
      <c r="U11" s="167" t="s">
        <v>29</v>
      </c>
      <c r="V11" s="167" t="s">
        <v>30</v>
      </c>
      <c r="W11" s="167" t="s">
        <v>30</v>
      </c>
      <c r="X11" s="167" t="s">
        <v>31</v>
      </c>
      <c r="Y11" s="167" t="s">
        <v>32</v>
      </c>
      <c r="Z11" s="208" t="s">
        <v>210</v>
      </c>
      <c r="AA11" s="11"/>
    </row>
    <row r="12" spans="1:27" ht="14.25" customHeight="1" x14ac:dyDescent="0.2">
      <c r="A12" s="162" t="s">
        <v>18</v>
      </c>
      <c r="B12" s="167" t="s">
        <v>18</v>
      </c>
      <c r="C12" s="167" t="s">
        <v>35</v>
      </c>
      <c r="D12" s="167" t="s">
        <v>36</v>
      </c>
      <c r="E12" s="167" t="s">
        <v>37</v>
      </c>
      <c r="F12" s="167" t="s">
        <v>38</v>
      </c>
      <c r="G12" s="167" t="s">
        <v>16</v>
      </c>
      <c r="H12" s="167" t="s">
        <v>16</v>
      </c>
      <c r="I12" s="167" t="s">
        <v>39</v>
      </c>
      <c r="J12" s="167" t="s">
        <v>40</v>
      </c>
      <c r="K12" s="167" t="s">
        <v>41</v>
      </c>
      <c r="L12" s="167" t="s">
        <v>42</v>
      </c>
      <c r="M12" s="167" t="s">
        <v>42</v>
      </c>
      <c r="N12" s="167" t="s">
        <v>43</v>
      </c>
      <c r="O12" s="167" t="s">
        <v>43</v>
      </c>
      <c r="P12" s="167" t="s">
        <v>20</v>
      </c>
      <c r="Q12" s="167" t="s">
        <v>20</v>
      </c>
      <c r="R12" s="167" t="s">
        <v>44</v>
      </c>
      <c r="S12" s="167"/>
      <c r="T12" s="167" t="s">
        <v>44</v>
      </c>
      <c r="U12" s="167" t="s">
        <v>27</v>
      </c>
      <c r="V12" s="167" t="s">
        <v>45</v>
      </c>
      <c r="W12" s="167" t="s">
        <v>45</v>
      </c>
      <c r="X12" s="167" t="s">
        <v>46</v>
      </c>
      <c r="Y12" s="167" t="s">
        <v>47</v>
      </c>
      <c r="Z12" s="162"/>
      <c r="AA12" s="11"/>
    </row>
    <row r="13" spans="1:27" ht="14.25" customHeight="1" x14ac:dyDescent="0.3">
      <c r="A13" s="162" t="s">
        <v>49</v>
      </c>
      <c r="B13" s="167" t="s">
        <v>50</v>
      </c>
      <c r="C13" s="167" t="s">
        <v>51</v>
      </c>
      <c r="D13" s="167" t="s">
        <v>52</v>
      </c>
      <c r="E13" s="167" t="s">
        <v>53</v>
      </c>
      <c r="F13" s="167" t="s">
        <v>54</v>
      </c>
      <c r="G13" s="167" t="s">
        <v>16</v>
      </c>
      <c r="H13" s="167" t="s">
        <v>16</v>
      </c>
      <c r="I13" s="167" t="s">
        <v>55</v>
      </c>
      <c r="J13" s="167" t="s">
        <v>41</v>
      </c>
      <c r="K13" s="167" t="s">
        <v>56</v>
      </c>
      <c r="L13" s="167" t="s">
        <v>57</v>
      </c>
      <c r="M13" s="167" t="s">
        <v>57</v>
      </c>
      <c r="N13" s="167" t="s">
        <v>58</v>
      </c>
      <c r="O13" s="167" t="s">
        <v>58</v>
      </c>
      <c r="P13" s="167" t="s">
        <v>59</v>
      </c>
      <c r="Q13" s="167" t="s">
        <v>60</v>
      </c>
      <c r="R13" s="167" t="s">
        <v>61</v>
      </c>
      <c r="S13" s="167"/>
      <c r="T13" s="167" t="s">
        <v>61</v>
      </c>
      <c r="U13" s="170"/>
      <c r="V13" s="167" t="s">
        <v>62</v>
      </c>
      <c r="W13" s="167" t="s">
        <v>63</v>
      </c>
      <c r="X13" s="167" t="s">
        <v>64</v>
      </c>
      <c r="Y13" s="167" t="s">
        <v>25</v>
      </c>
      <c r="Z13" s="162"/>
      <c r="AA13" s="11"/>
    </row>
    <row r="14" spans="1:27" ht="14.25" customHeight="1" x14ac:dyDescent="0.3">
      <c r="A14" s="162" t="s">
        <v>66</v>
      </c>
      <c r="B14" s="167" t="s">
        <v>67</v>
      </c>
      <c r="C14" s="167" t="s">
        <v>67</v>
      </c>
      <c r="D14" s="167"/>
      <c r="E14" s="167"/>
      <c r="F14" s="167" t="s">
        <v>67</v>
      </c>
      <c r="G14" s="167"/>
      <c r="H14" s="167"/>
      <c r="I14" s="167"/>
      <c r="J14" s="167" t="s">
        <v>68</v>
      </c>
      <c r="K14" s="167" t="s">
        <v>69</v>
      </c>
      <c r="L14" s="167" t="s">
        <v>70</v>
      </c>
      <c r="M14" s="167" t="s">
        <v>70</v>
      </c>
      <c r="N14" s="167" t="s">
        <v>71</v>
      </c>
      <c r="O14" s="167" t="s">
        <v>71</v>
      </c>
      <c r="P14" s="167"/>
      <c r="Q14" s="167"/>
      <c r="R14" s="167"/>
      <c r="S14" s="167"/>
      <c r="T14" s="170"/>
      <c r="U14" s="167"/>
      <c r="V14" s="167" t="s">
        <v>72</v>
      </c>
      <c r="W14" s="167" t="s">
        <v>72</v>
      </c>
      <c r="X14" s="167" t="s">
        <v>73</v>
      </c>
      <c r="Y14" s="167" t="s">
        <v>74</v>
      </c>
      <c r="Z14" s="162"/>
      <c r="AA14" s="11"/>
    </row>
    <row r="15" spans="1:27" ht="14.25" customHeight="1" x14ac:dyDescent="0.3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 t="s">
        <v>68</v>
      </c>
      <c r="L15" s="172" t="s">
        <v>72</v>
      </c>
      <c r="M15" s="172" t="s">
        <v>72</v>
      </c>
      <c r="N15" s="172"/>
      <c r="O15" s="173"/>
      <c r="P15" s="172"/>
      <c r="Q15" s="172"/>
      <c r="R15" s="172"/>
      <c r="S15" s="172"/>
      <c r="T15" s="173"/>
      <c r="U15" s="172"/>
      <c r="V15" s="172"/>
      <c r="W15" s="172"/>
      <c r="X15" s="172" t="s">
        <v>67</v>
      </c>
      <c r="Y15" s="172"/>
      <c r="Z15" s="171"/>
      <c r="AA15" s="13"/>
    </row>
    <row r="16" spans="1:27" ht="14.25" customHeight="1" x14ac:dyDescent="0.3">
      <c r="A16" s="133">
        <v>1</v>
      </c>
      <c r="B16" s="134">
        <v>37</v>
      </c>
      <c r="C16" s="134">
        <v>23</v>
      </c>
      <c r="D16" s="135">
        <v>30</v>
      </c>
      <c r="E16" s="134">
        <v>5</v>
      </c>
      <c r="F16" s="134">
        <v>23</v>
      </c>
      <c r="G16" s="135">
        <v>35</v>
      </c>
      <c r="H16" s="135">
        <v>0</v>
      </c>
      <c r="I16" s="141">
        <v>0.1</v>
      </c>
      <c r="J16" s="134">
        <v>1.6</v>
      </c>
      <c r="K16" s="134">
        <v>13</v>
      </c>
      <c r="L16" s="134">
        <v>100</v>
      </c>
      <c r="M16" s="134">
        <v>84</v>
      </c>
      <c r="N16" s="134">
        <v>3002</v>
      </c>
      <c r="O16" s="134">
        <v>2962</v>
      </c>
      <c r="P16" s="134">
        <v>7</v>
      </c>
      <c r="Q16" s="134">
        <v>5</v>
      </c>
      <c r="R16" s="134">
        <v>17</v>
      </c>
      <c r="S16" s="134" t="s">
        <v>76</v>
      </c>
      <c r="T16" s="136">
        <v>4.5</v>
      </c>
      <c r="U16" s="134"/>
      <c r="V16" s="134">
        <v>10</v>
      </c>
      <c r="W16" s="134">
        <v>10</v>
      </c>
      <c r="X16" s="136">
        <v>36</v>
      </c>
      <c r="Y16" s="134">
        <v>150</v>
      </c>
      <c r="Z16" s="190"/>
      <c r="AA16" s="3"/>
    </row>
    <row r="17" spans="1:28" ht="14.25" customHeight="1" x14ac:dyDescent="0.3">
      <c r="A17" s="133">
        <v>2</v>
      </c>
      <c r="B17" s="138">
        <v>29</v>
      </c>
      <c r="C17" s="134">
        <v>17</v>
      </c>
      <c r="D17" s="135">
        <v>23</v>
      </c>
      <c r="E17" s="134">
        <v>-1</v>
      </c>
      <c r="F17" s="134">
        <v>28</v>
      </c>
      <c r="G17" s="135">
        <v>42</v>
      </c>
      <c r="H17" s="135">
        <v>0</v>
      </c>
      <c r="I17" s="134">
        <v>0</v>
      </c>
      <c r="J17" s="134">
        <v>0</v>
      </c>
      <c r="K17" s="134">
        <v>12</v>
      </c>
      <c r="L17" s="134">
        <v>96</v>
      </c>
      <c r="M17" s="134">
        <v>82</v>
      </c>
      <c r="N17" s="134">
        <v>3007</v>
      </c>
      <c r="O17" s="134">
        <v>2981</v>
      </c>
      <c r="P17" s="134">
        <v>3</v>
      </c>
      <c r="Q17" s="134">
        <v>3</v>
      </c>
      <c r="R17" s="134">
        <v>13</v>
      </c>
      <c r="S17" s="134" t="s">
        <v>75</v>
      </c>
      <c r="T17" s="136">
        <v>3.5</v>
      </c>
      <c r="U17" s="134" t="s">
        <v>141</v>
      </c>
      <c r="V17" s="134">
        <v>10</v>
      </c>
      <c r="W17" s="134">
        <v>7</v>
      </c>
      <c r="X17" s="136">
        <v>36</v>
      </c>
      <c r="Y17" s="134">
        <v>850</v>
      </c>
      <c r="Z17" s="191">
        <v>2</v>
      </c>
      <c r="AA17" s="3"/>
    </row>
    <row r="18" spans="1:28" ht="14.25" customHeight="1" x14ac:dyDescent="0.3">
      <c r="A18" s="133">
        <v>3</v>
      </c>
      <c r="B18" s="134">
        <v>42</v>
      </c>
      <c r="C18" s="134">
        <v>24</v>
      </c>
      <c r="D18" s="135">
        <v>33</v>
      </c>
      <c r="E18" s="134">
        <v>8</v>
      </c>
      <c r="F18" s="134">
        <v>32</v>
      </c>
      <c r="G18" s="135">
        <v>32</v>
      </c>
      <c r="H18" s="135">
        <v>0</v>
      </c>
      <c r="I18" s="134">
        <v>0</v>
      </c>
      <c r="J18" s="134">
        <v>0</v>
      </c>
      <c r="K18" s="135">
        <v>10</v>
      </c>
      <c r="L18" s="134">
        <v>99</v>
      </c>
      <c r="M18" s="134">
        <v>68</v>
      </c>
      <c r="N18" s="134">
        <v>2983</v>
      </c>
      <c r="O18" s="134">
        <v>2961</v>
      </c>
      <c r="P18" s="134">
        <v>3</v>
      </c>
      <c r="Q18" s="134">
        <v>2</v>
      </c>
      <c r="R18" s="134">
        <v>10</v>
      </c>
      <c r="S18" s="134" t="s">
        <v>139</v>
      </c>
      <c r="T18" s="136">
        <v>2.6</v>
      </c>
      <c r="U18" s="134" t="s">
        <v>141</v>
      </c>
      <c r="V18" s="134">
        <v>10</v>
      </c>
      <c r="W18" s="134">
        <v>8</v>
      </c>
      <c r="X18" s="136">
        <v>35.6</v>
      </c>
      <c r="Y18" s="134">
        <v>670</v>
      </c>
      <c r="Z18" s="191" t="s">
        <v>145</v>
      </c>
      <c r="AA18" s="3"/>
    </row>
    <row r="19" spans="1:28" ht="14.25" customHeight="1" x14ac:dyDescent="0.3">
      <c r="A19" s="133">
        <v>4</v>
      </c>
      <c r="B19" s="134">
        <v>41</v>
      </c>
      <c r="C19" s="134">
        <v>25</v>
      </c>
      <c r="D19" s="135">
        <v>33</v>
      </c>
      <c r="E19" s="134">
        <v>7</v>
      </c>
      <c r="F19" s="134">
        <v>27</v>
      </c>
      <c r="G19" s="135">
        <v>32</v>
      </c>
      <c r="H19" s="135">
        <v>0</v>
      </c>
      <c r="I19" s="134">
        <v>0</v>
      </c>
      <c r="J19" s="134">
        <v>0</v>
      </c>
      <c r="K19" s="135">
        <v>10</v>
      </c>
      <c r="L19" s="134">
        <v>94</v>
      </c>
      <c r="M19" s="134">
        <v>66</v>
      </c>
      <c r="N19" s="134">
        <v>3013</v>
      </c>
      <c r="O19" s="134">
        <v>2974</v>
      </c>
      <c r="P19" s="134">
        <v>1</v>
      </c>
      <c r="Q19" s="134">
        <v>7</v>
      </c>
      <c r="R19" s="134">
        <v>14</v>
      </c>
      <c r="S19" s="134" t="s">
        <v>144</v>
      </c>
      <c r="T19" s="136">
        <v>2.4</v>
      </c>
      <c r="U19" s="139" t="s">
        <v>144</v>
      </c>
      <c r="V19" s="134">
        <v>9</v>
      </c>
      <c r="W19" s="134">
        <v>3</v>
      </c>
      <c r="X19" s="136">
        <v>35.6</v>
      </c>
      <c r="Y19" s="134">
        <v>490</v>
      </c>
      <c r="Z19" s="191"/>
      <c r="AA19" s="3"/>
    </row>
    <row r="20" spans="1:28" ht="14.25" customHeight="1" x14ac:dyDescent="0.3">
      <c r="A20" s="133">
        <v>5</v>
      </c>
      <c r="B20" s="138">
        <v>42</v>
      </c>
      <c r="C20" s="134">
        <v>18</v>
      </c>
      <c r="D20" s="135">
        <v>30</v>
      </c>
      <c r="E20" s="134">
        <v>4</v>
      </c>
      <c r="F20" s="134">
        <v>33</v>
      </c>
      <c r="G20" s="135">
        <v>35</v>
      </c>
      <c r="H20" s="135">
        <v>0</v>
      </c>
      <c r="I20" s="134">
        <v>0.37</v>
      </c>
      <c r="J20" s="134">
        <v>4.3</v>
      </c>
      <c r="K20" s="134">
        <v>14</v>
      </c>
      <c r="L20" s="134">
        <v>98</v>
      </c>
      <c r="M20" s="134">
        <v>48</v>
      </c>
      <c r="N20" s="134">
        <v>3024</v>
      </c>
      <c r="O20" s="134">
        <v>3004</v>
      </c>
      <c r="P20" s="134">
        <v>1</v>
      </c>
      <c r="Q20" s="134">
        <v>10</v>
      </c>
      <c r="R20" s="134">
        <v>16</v>
      </c>
      <c r="S20" s="134" t="s">
        <v>66</v>
      </c>
      <c r="T20" s="136">
        <v>2.8</v>
      </c>
      <c r="U20" s="134" t="s">
        <v>211</v>
      </c>
      <c r="V20" s="134">
        <v>8</v>
      </c>
      <c r="W20" s="134">
        <v>10</v>
      </c>
      <c r="X20" s="140">
        <v>35.6</v>
      </c>
      <c r="Y20" s="138">
        <v>639</v>
      </c>
      <c r="Z20" s="191" t="s">
        <v>212</v>
      </c>
      <c r="AA20" s="3"/>
    </row>
    <row r="21" spans="1:28" ht="14.25" customHeight="1" x14ac:dyDescent="0.3">
      <c r="A21" s="133">
        <v>6</v>
      </c>
      <c r="B21" s="192">
        <v>37</v>
      </c>
      <c r="C21" s="134">
        <v>29</v>
      </c>
      <c r="D21" s="135">
        <v>33</v>
      </c>
      <c r="E21" s="134">
        <v>7</v>
      </c>
      <c r="F21" s="134">
        <v>29</v>
      </c>
      <c r="G21" s="135">
        <v>32</v>
      </c>
      <c r="H21" s="135">
        <v>0</v>
      </c>
      <c r="I21" s="227">
        <v>0.18</v>
      </c>
      <c r="J21" s="134">
        <v>2.2000000000000002</v>
      </c>
      <c r="K21" s="135">
        <v>15</v>
      </c>
      <c r="L21" s="134">
        <v>100</v>
      </c>
      <c r="M21" s="134">
        <v>84</v>
      </c>
      <c r="N21" s="134">
        <v>3037</v>
      </c>
      <c r="O21" s="192">
        <v>2999</v>
      </c>
      <c r="P21" s="134" t="s">
        <v>22</v>
      </c>
      <c r="Q21" s="134">
        <v>5</v>
      </c>
      <c r="R21" s="134">
        <v>16</v>
      </c>
      <c r="S21" s="134" t="s">
        <v>51</v>
      </c>
      <c r="T21" s="136">
        <v>2.1</v>
      </c>
      <c r="U21" s="134" t="s">
        <v>51</v>
      </c>
      <c r="V21" s="134">
        <v>10</v>
      </c>
      <c r="W21" s="134">
        <v>10</v>
      </c>
      <c r="X21" s="136">
        <v>35.799999999999997</v>
      </c>
      <c r="Y21" s="134">
        <v>380</v>
      </c>
      <c r="Z21" s="191" t="s">
        <v>212</v>
      </c>
      <c r="AA21" s="3"/>
    </row>
    <row r="22" spans="1:28" ht="14.25" customHeight="1" x14ac:dyDescent="0.3">
      <c r="A22" s="133">
        <v>7</v>
      </c>
      <c r="B22" s="134">
        <v>40</v>
      </c>
      <c r="C22" s="134">
        <v>27</v>
      </c>
      <c r="D22" s="135">
        <v>34</v>
      </c>
      <c r="E22" s="134">
        <v>9</v>
      </c>
      <c r="F22" s="134">
        <v>36</v>
      </c>
      <c r="G22" s="135">
        <v>31</v>
      </c>
      <c r="H22" s="135">
        <v>0</v>
      </c>
      <c r="I22" s="134">
        <v>0</v>
      </c>
      <c r="J22" s="134">
        <v>0</v>
      </c>
      <c r="K22" s="135">
        <v>13</v>
      </c>
      <c r="L22" s="134">
        <v>100</v>
      </c>
      <c r="M22" s="134">
        <v>53</v>
      </c>
      <c r="N22" s="134">
        <v>3053</v>
      </c>
      <c r="O22" s="134">
        <v>3036</v>
      </c>
      <c r="P22" s="134">
        <v>1</v>
      </c>
      <c r="Q22" s="134">
        <v>1</v>
      </c>
      <c r="R22" s="192">
        <v>14</v>
      </c>
      <c r="S22" s="192" t="s">
        <v>66</v>
      </c>
      <c r="T22" s="136">
        <v>3.4</v>
      </c>
      <c r="U22" s="134" t="s">
        <v>211</v>
      </c>
      <c r="V22" s="134">
        <v>2</v>
      </c>
      <c r="W22" s="134">
        <v>10</v>
      </c>
      <c r="X22" s="136">
        <v>35.799999999999997</v>
      </c>
      <c r="Y22" s="134">
        <v>730</v>
      </c>
      <c r="Z22" s="191"/>
      <c r="AA22" s="3"/>
    </row>
    <row r="23" spans="1:28" ht="14.25" customHeight="1" x14ac:dyDescent="0.3">
      <c r="A23" s="133">
        <v>8</v>
      </c>
      <c r="B23" s="134">
        <v>36</v>
      </c>
      <c r="C23" s="134">
        <v>31</v>
      </c>
      <c r="D23" s="135">
        <v>34</v>
      </c>
      <c r="E23" s="134">
        <v>9</v>
      </c>
      <c r="F23" s="134">
        <v>33</v>
      </c>
      <c r="G23" s="135">
        <v>31</v>
      </c>
      <c r="H23" s="135">
        <v>0</v>
      </c>
      <c r="I23" s="134">
        <v>0.03</v>
      </c>
      <c r="J23" s="134">
        <v>0.5</v>
      </c>
      <c r="K23" s="135">
        <v>12</v>
      </c>
      <c r="L23" s="134">
        <v>93</v>
      </c>
      <c r="M23" s="134">
        <v>58</v>
      </c>
      <c r="N23" s="134">
        <v>3047</v>
      </c>
      <c r="O23" s="134">
        <v>3042</v>
      </c>
      <c r="P23" s="134">
        <v>2</v>
      </c>
      <c r="Q23" s="134">
        <v>1</v>
      </c>
      <c r="R23" s="134">
        <v>14</v>
      </c>
      <c r="S23" s="134" t="s">
        <v>139</v>
      </c>
      <c r="T23" s="136">
        <v>3.2</v>
      </c>
      <c r="U23" s="134" t="s">
        <v>139</v>
      </c>
      <c r="V23" s="134">
        <v>10</v>
      </c>
      <c r="W23" s="134">
        <v>10</v>
      </c>
      <c r="X23" s="136">
        <v>35.6</v>
      </c>
      <c r="Y23" s="134">
        <v>180</v>
      </c>
      <c r="Z23" s="191"/>
      <c r="AA23" s="3"/>
    </row>
    <row r="24" spans="1:28" ht="14.25" customHeight="1" x14ac:dyDescent="0.3">
      <c r="A24" s="133">
        <v>9</v>
      </c>
      <c r="B24" s="134">
        <v>34</v>
      </c>
      <c r="C24" s="134">
        <v>30</v>
      </c>
      <c r="D24" s="135">
        <v>32</v>
      </c>
      <c r="E24" s="134">
        <v>6</v>
      </c>
      <c r="F24" s="134">
        <v>30</v>
      </c>
      <c r="G24" s="135">
        <v>33</v>
      </c>
      <c r="H24" s="135">
        <v>0</v>
      </c>
      <c r="I24" s="134">
        <v>0.19</v>
      </c>
      <c r="J24" s="136">
        <v>1.6</v>
      </c>
      <c r="K24" s="134">
        <v>14</v>
      </c>
      <c r="L24" s="134">
        <v>100</v>
      </c>
      <c r="M24" s="134">
        <v>70</v>
      </c>
      <c r="N24" s="134">
        <v>3042</v>
      </c>
      <c r="O24" s="134">
        <v>3024</v>
      </c>
      <c r="P24" s="134">
        <v>4</v>
      </c>
      <c r="Q24" s="134">
        <v>5</v>
      </c>
      <c r="R24" s="134">
        <v>20</v>
      </c>
      <c r="S24" s="134" t="s">
        <v>66</v>
      </c>
      <c r="T24" s="136">
        <v>4.0999999999999996</v>
      </c>
      <c r="U24" s="134" t="s">
        <v>147</v>
      </c>
      <c r="V24" s="134">
        <v>10</v>
      </c>
      <c r="W24" s="134">
        <v>10</v>
      </c>
      <c r="X24" s="136">
        <v>35.799999999999997</v>
      </c>
      <c r="Y24" s="134">
        <v>340</v>
      </c>
      <c r="Z24" s="191"/>
      <c r="AA24" s="3"/>
    </row>
    <row r="25" spans="1:28" ht="14.25" customHeight="1" x14ac:dyDescent="0.3">
      <c r="A25" s="133">
        <v>10</v>
      </c>
      <c r="B25" s="134">
        <v>33</v>
      </c>
      <c r="C25" s="192">
        <v>26</v>
      </c>
      <c r="D25" s="135">
        <v>30</v>
      </c>
      <c r="E25" s="134">
        <v>2</v>
      </c>
      <c r="F25" s="134">
        <v>28</v>
      </c>
      <c r="G25" s="135">
        <v>35</v>
      </c>
      <c r="H25" s="135">
        <v>0</v>
      </c>
      <c r="I25" s="141">
        <v>0.11</v>
      </c>
      <c r="J25" s="134">
        <v>0.8</v>
      </c>
      <c r="K25" s="134">
        <v>14</v>
      </c>
      <c r="L25" s="134">
        <v>100</v>
      </c>
      <c r="M25" s="134">
        <v>74</v>
      </c>
      <c r="N25" s="192">
        <v>3025</v>
      </c>
      <c r="O25" s="134">
        <v>3011</v>
      </c>
      <c r="P25" s="134">
        <v>3</v>
      </c>
      <c r="Q25" s="134">
        <v>2</v>
      </c>
      <c r="R25" s="134">
        <v>11</v>
      </c>
      <c r="S25" s="134" t="s">
        <v>66</v>
      </c>
      <c r="T25" s="136">
        <v>3.4</v>
      </c>
      <c r="U25" s="134" t="s">
        <v>147</v>
      </c>
      <c r="V25" s="134">
        <v>9</v>
      </c>
      <c r="W25" s="134">
        <v>10</v>
      </c>
      <c r="X25" s="136">
        <v>35.799999999999997</v>
      </c>
      <c r="Y25" s="134">
        <v>400</v>
      </c>
      <c r="Z25" s="191"/>
      <c r="AA25" s="3"/>
    </row>
    <row r="26" spans="1:28" ht="14.25" customHeight="1" x14ac:dyDescent="0.3">
      <c r="A26" s="133">
        <v>11</v>
      </c>
      <c r="B26" s="134">
        <v>30</v>
      </c>
      <c r="C26" s="134">
        <v>28</v>
      </c>
      <c r="D26" s="135">
        <v>29</v>
      </c>
      <c r="E26" s="134">
        <v>-1</v>
      </c>
      <c r="F26" s="134">
        <v>30</v>
      </c>
      <c r="G26" s="135">
        <v>36</v>
      </c>
      <c r="H26" s="135">
        <v>0</v>
      </c>
      <c r="I26" s="134">
        <v>0.22</v>
      </c>
      <c r="J26" s="134">
        <v>2.4</v>
      </c>
      <c r="K26" s="134">
        <v>16</v>
      </c>
      <c r="L26" s="134">
        <v>100</v>
      </c>
      <c r="M26" s="134">
        <v>82</v>
      </c>
      <c r="N26" s="134">
        <v>3014</v>
      </c>
      <c r="O26" s="134">
        <v>2987</v>
      </c>
      <c r="P26" s="134">
        <v>8</v>
      </c>
      <c r="Q26" s="134">
        <v>2</v>
      </c>
      <c r="R26" s="134">
        <v>18</v>
      </c>
      <c r="S26" s="134" t="s">
        <v>139</v>
      </c>
      <c r="T26" s="136">
        <v>4.5</v>
      </c>
      <c r="U26" s="134" t="s">
        <v>139</v>
      </c>
      <c r="V26" s="134">
        <v>10</v>
      </c>
      <c r="W26" s="134">
        <v>10</v>
      </c>
      <c r="X26" s="136">
        <v>36.1</v>
      </c>
      <c r="Y26" s="134">
        <v>200</v>
      </c>
      <c r="Z26" s="191"/>
      <c r="AA26" s="3"/>
    </row>
    <row r="27" spans="1:28" ht="14.25" customHeight="1" x14ac:dyDescent="0.3">
      <c r="A27" s="133">
        <v>12</v>
      </c>
      <c r="B27" s="134">
        <v>32</v>
      </c>
      <c r="C27" s="134">
        <v>22</v>
      </c>
      <c r="D27" s="135">
        <v>27</v>
      </c>
      <c r="E27" s="134">
        <v>-3</v>
      </c>
      <c r="F27" s="134">
        <v>22</v>
      </c>
      <c r="G27" s="135">
        <v>38</v>
      </c>
      <c r="H27" s="135">
        <v>0</v>
      </c>
      <c r="I27" s="134">
        <v>0.17</v>
      </c>
      <c r="J27" s="134">
        <v>1.5</v>
      </c>
      <c r="K27" s="210">
        <v>16</v>
      </c>
      <c r="L27" s="134">
        <v>92</v>
      </c>
      <c r="M27" s="134">
        <v>69</v>
      </c>
      <c r="N27" s="134">
        <v>3008</v>
      </c>
      <c r="O27" s="134">
        <v>2979</v>
      </c>
      <c r="P27" s="134">
        <v>3</v>
      </c>
      <c r="Q27" s="134">
        <v>11</v>
      </c>
      <c r="R27" s="134">
        <v>18</v>
      </c>
      <c r="S27" s="134" t="s">
        <v>51</v>
      </c>
      <c r="T27" s="136">
        <v>4.5</v>
      </c>
      <c r="U27" s="134" t="s">
        <v>78</v>
      </c>
      <c r="V27" s="134">
        <v>10</v>
      </c>
      <c r="W27" s="134">
        <v>10</v>
      </c>
      <c r="X27" s="136">
        <v>35.799999999999997</v>
      </c>
      <c r="Y27" s="134">
        <v>310</v>
      </c>
      <c r="Z27" s="191"/>
      <c r="AA27" s="3"/>
    </row>
    <row r="28" spans="1:28" ht="14.25" customHeight="1" x14ac:dyDescent="0.3">
      <c r="A28" s="133">
        <v>13</v>
      </c>
      <c r="B28" s="134">
        <v>30</v>
      </c>
      <c r="C28" s="134">
        <v>17</v>
      </c>
      <c r="D28" s="135">
        <v>24</v>
      </c>
      <c r="E28" s="134">
        <v>-7</v>
      </c>
      <c r="F28" s="134">
        <v>17</v>
      </c>
      <c r="G28" s="135">
        <v>41</v>
      </c>
      <c r="H28" s="135">
        <v>0</v>
      </c>
      <c r="I28" s="134" t="s">
        <v>49</v>
      </c>
      <c r="J28" s="134" t="s">
        <v>49</v>
      </c>
      <c r="K28" s="134">
        <v>15</v>
      </c>
      <c r="L28" s="134">
        <v>94</v>
      </c>
      <c r="M28" s="134">
        <v>56</v>
      </c>
      <c r="N28" s="134">
        <v>3035</v>
      </c>
      <c r="O28" s="134">
        <v>3008</v>
      </c>
      <c r="P28" s="134">
        <v>3</v>
      </c>
      <c r="Q28" s="134">
        <v>3</v>
      </c>
      <c r="R28" s="134">
        <v>21</v>
      </c>
      <c r="S28" s="134" t="s">
        <v>51</v>
      </c>
      <c r="T28" s="136">
        <v>3.6</v>
      </c>
      <c r="U28" s="134" t="s">
        <v>51</v>
      </c>
      <c r="V28" s="134">
        <v>8</v>
      </c>
      <c r="W28" s="134">
        <v>0</v>
      </c>
      <c r="X28" s="136">
        <v>35.799999999999997</v>
      </c>
      <c r="Y28" s="134">
        <v>960</v>
      </c>
      <c r="Z28" s="191"/>
      <c r="AA28" s="3"/>
      <c r="AB28">
        <v>88</v>
      </c>
    </row>
    <row r="29" spans="1:28" ht="14.25" customHeight="1" x14ac:dyDescent="0.3">
      <c r="A29" s="133">
        <v>14</v>
      </c>
      <c r="B29" s="134">
        <v>33</v>
      </c>
      <c r="C29" s="134">
        <v>12</v>
      </c>
      <c r="D29" s="135">
        <v>23</v>
      </c>
      <c r="E29" s="134">
        <v>-10</v>
      </c>
      <c r="F29" s="134">
        <v>29</v>
      </c>
      <c r="G29" s="135">
        <v>42</v>
      </c>
      <c r="H29" s="135">
        <v>0</v>
      </c>
      <c r="I29" s="134">
        <v>0</v>
      </c>
      <c r="J29" s="135">
        <v>0</v>
      </c>
      <c r="K29" s="134">
        <v>15</v>
      </c>
      <c r="L29" s="134">
        <v>85</v>
      </c>
      <c r="M29" s="134">
        <v>54</v>
      </c>
      <c r="N29" s="134">
        <v>3037</v>
      </c>
      <c r="O29" s="134">
        <v>3011</v>
      </c>
      <c r="P29" s="134">
        <v>3</v>
      </c>
      <c r="Q29" s="134">
        <v>11</v>
      </c>
      <c r="R29" s="134">
        <v>19</v>
      </c>
      <c r="S29" s="134" t="s">
        <v>75</v>
      </c>
      <c r="T29" s="136">
        <v>5.0999999999999996</v>
      </c>
      <c r="U29" s="134" t="s">
        <v>138</v>
      </c>
      <c r="V29" s="134">
        <v>0</v>
      </c>
      <c r="W29" s="134">
        <v>0</v>
      </c>
      <c r="X29" s="136">
        <v>35.799999999999997</v>
      </c>
      <c r="Y29" s="134">
        <v>660</v>
      </c>
      <c r="Z29" s="191"/>
      <c r="AA29" s="3"/>
    </row>
    <row r="30" spans="1:28" ht="14.25" customHeight="1" x14ac:dyDescent="0.3">
      <c r="A30" s="133">
        <v>15</v>
      </c>
      <c r="B30" s="134">
        <v>46</v>
      </c>
      <c r="C30" s="134">
        <v>29</v>
      </c>
      <c r="D30" s="135">
        <v>38</v>
      </c>
      <c r="E30" s="134">
        <v>6</v>
      </c>
      <c r="F30" s="134">
        <v>46</v>
      </c>
      <c r="G30" s="135">
        <v>27</v>
      </c>
      <c r="H30" s="135">
        <v>0</v>
      </c>
      <c r="I30" s="135">
        <v>0</v>
      </c>
      <c r="J30" s="134">
        <v>0</v>
      </c>
      <c r="K30" s="134">
        <v>14</v>
      </c>
      <c r="L30" s="134">
        <v>82</v>
      </c>
      <c r="M30" s="134">
        <v>67</v>
      </c>
      <c r="N30" s="134">
        <v>3012</v>
      </c>
      <c r="O30" s="134">
        <v>2967</v>
      </c>
      <c r="P30" s="134">
        <v>3</v>
      </c>
      <c r="Q30" s="134">
        <v>7</v>
      </c>
      <c r="R30" s="134">
        <v>22</v>
      </c>
      <c r="S30" s="134" t="s">
        <v>139</v>
      </c>
      <c r="T30" s="136">
        <v>6.1</v>
      </c>
      <c r="U30" s="134" t="s">
        <v>139</v>
      </c>
      <c r="V30" s="134">
        <v>3</v>
      </c>
      <c r="W30" s="134">
        <v>10</v>
      </c>
      <c r="X30" s="136">
        <v>35.799999999999997</v>
      </c>
      <c r="Y30" s="134">
        <v>610</v>
      </c>
      <c r="Z30" s="191"/>
      <c r="AA30" s="3"/>
    </row>
    <row r="31" spans="1:28" ht="14.25" customHeight="1" x14ac:dyDescent="0.3">
      <c r="A31" s="133">
        <v>16</v>
      </c>
      <c r="B31" s="134">
        <v>46</v>
      </c>
      <c r="C31" s="134">
        <v>21</v>
      </c>
      <c r="D31" s="135">
        <v>34</v>
      </c>
      <c r="E31" s="134">
        <v>2</v>
      </c>
      <c r="F31" s="134">
        <v>22</v>
      </c>
      <c r="G31" s="135">
        <v>31</v>
      </c>
      <c r="H31" s="135">
        <v>0</v>
      </c>
      <c r="I31" s="141">
        <v>0.3</v>
      </c>
      <c r="J31" s="134">
        <v>1.1000000000000001</v>
      </c>
      <c r="K31" s="134">
        <v>12</v>
      </c>
      <c r="L31" s="134">
        <v>93</v>
      </c>
      <c r="M31" s="134">
        <v>73</v>
      </c>
      <c r="N31" s="134">
        <v>2980</v>
      </c>
      <c r="O31" s="134">
        <v>2958</v>
      </c>
      <c r="P31" s="134">
        <v>4</v>
      </c>
      <c r="Q31" s="134">
        <v>6</v>
      </c>
      <c r="R31" s="134">
        <v>26</v>
      </c>
      <c r="S31" s="134" t="s">
        <v>78</v>
      </c>
      <c r="T31" s="136">
        <v>5.0999999999999996</v>
      </c>
      <c r="U31" s="134" t="s">
        <v>78</v>
      </c>
      <c r="V31" s="134">
        <v>10</v>
      </c>
      <c r="W31" s="134">
        <v>10</v>
      </c>
      <c r="X31" s="136">
        <v>36.1</v>
      </c>
      <c r="Y31" s="134">
        <v>90</v>
      </c>
      <c r="Z31" s="191" t="s">
        <v>213</v>
      </c>
      <c r="AA31" s="3"/>
    </row>
    <row r="32" spans="1:28" ht="14.25" customHeight="1" x14ac:dyDescent="0.3">
      <c r="A32" s="133">
        <v>17</v>
      </c>
      <c r="B32" s="134">
        <v>22</v>
      </c>
      <c r="C32" s="134">
        <v>8</v>
      </c>
      <c r="D32" s="135">
        <v>15</v>
      </c>
      <c r="E32" s="134">
        <v>-18</v>
      </c>
      <c r="F32" s="134">
        <v>8</v>
      </c>
      <c r="G32" s="135">
        <v>50</v>
      </c>
      <c r="H32" s="135">
        <v>0</v>
      </c>
      <c r="I32" s="134" t="s">
        <v>49</v>
      </c>
      <c r="J32" s="134" t="s">
        <v>49</v>
      </c>
      <c r="K32" s="134">
        <v>12</v>
      </c>
      <c r="L32" s="134">
        <v>73</v>
      </c>
      <c r="M32" s="134">
        <v>56</v>
      </c>
      <c r="N32" s="134">
        <v>2998</v>
      </c>
      <c r="O32" s="134">
        <v>2979</v>
      </c>
      <c r="P32" s="134">
        <v>6</v>
      </c>
      <c r="Q32" s="134">
        <v>5</v>
      </c>
      <c r="R32" s="134">
        <v>23</v>
      </c>
      <c r="S32" s="134" t="s">
        <v>143</v>
      </c>
      <c r="T32" s="136">
        <v>6.7</v>
      </c>
      <c r="U32" s="134" t="s">
        <v>143</v>
      </c>
      <c r="V32" s="134">
        <v>0</v>
      </c>
      <c r="W32" s="134">
        <v>10</v>
      </c>
      <c r="X32" s="136">
        <v>36</v>
      </c>
      <c r="Y32" s="134">
        <v>1030</v>
      </c>
      <c r="Z32" s="191"/>
      <c r="AA32" s="3"/>
    </row>
    <row r="33" spans="1:29" ht="14.25" customHeight="1" x14ac:dyDescent="0.3">
      <c r="A33" s="133">
        <v>18</v>
      </c>
      <c r="B33" s="134">
        <v>27</v>
      </c>
      <c r="C33" s="134">
        <v>8</v>
      </c>
      <c r="D33" s="135">
        <v>18</v>
      </c>
      <c r="E33" s="134">
        <v>-15</v>
      </c>
      <c r="F33" s="134">
        <v>15</v>
      </c>
      <c r="G33" s="135">
        <v>47</v>
      </c>
      <c r="H33" s="135">
        <v>0</v>
      </c>
      <c r="I33" s="134">
        <v>0.01</v>
      </c>
      <c r="J33" s="134">
        <v>0.2</v>
      </c>
      <c r="K33" s="134">
        <v>11</v>
      </c>
      <c r="L33" s="134">
        <v>89</v>
      </c>
      <c r="M33" s="134">
        <v>43</v>
      </c>
      <c r="N33" s="134">
        <v>3030</v>
      </c>
      <c r="O33" s="134">
        <v>2996</v>
      </c>
      <c r="P33" s="134">
        <v>3</v>
      </c>
      <c r="Q33" s="134">
        <v>5</v>
      </c>
      <c r="R33" s="134">
        <v>20</v>
      </c>
      <c r="S33" s="134" t="s">
        <v>78</v>
      </c>
      <c r="T33" s="136">
        <v>5.3</v>
      </c>
      <c r="U33" s="134" t="s">
        <v>78</v>
      </c>
      <c r="V33" s="134">
        <v>10</v>
      </c>
      <c r="W33" s="134">
        <v>0</v>
      </c>
      <c r="X33" s="212">
        <v>35.799999999999997</v>
      </c>
      <c r="Y33" s="192">
        <v>710</v>
      </c>
      <c r="Z33" s="191"/>
      <c r="AA33" s="11"/>
      <c r="AB33" s="41"/>
      <c r="AC33" s="41"/>
    </row>
    <row r="34" spans="1:29" ht="14.25" customHeight="1" x14ac:dyDescent="0.3">
      <c r="A34" s="133">
        <v>19</v>
      </c>
      <c r="B34" s="134">
        <v>40</v>
      </c>
      <c r="C34" s="134">
        <v>8</v>
      </c>
      <c r="D34" s="135">
        <v>24</v>
      </c>
      <c r="E34" s="134">
        <v>-10</v>
      </c>
      <c r="F34" s="134">
        <v>35</v>
      </c>
      <c r="G34" s="135">
        <v>41</v>
      </c>
      <c r="H34" s="135">
        <v>0</v>
      </c>
      <c r="I34" s="134">
        <v>0</v>
      </c>
      <c r="J34" s="134">
        <v>0</v>
      </c>
      <c r="K34" s="135">
        <v>10</v>
      </c>
      <c r="L34" s="134">
        <v>79</v>
      </c>
      <c r="M34" s="134">
        <v>41</v>
      </c>
      <c r="N34" s="134">
        <v>3031</v>
      </c>
      <c r="O34" s="134">
        <v>2989</v>
      </c>
      <c r="P34" s="134">
        <v>4</v>
      </c>
      <c r="Q34" s="134">
        <v>10</v>
      </c>
      <c r="R34" s="134">
        <v>24</v>
      </c>
      <c r="S34" s="134" t="s">
        <v>76</v>
      </c>
      <c r="T34" s="136">
        <v>5.2</v>
      </c>
      <c r="U34" s="134" t="s">
        <v>76</v>
      </c>
      <c r="V34" s="134">
        <v>0</v>
      </c>
      <c r="W34" s="134">
        <v>1</v>
      </c>
      <c r="X34" s="136">
        <v>35.799999999999997</v>
      </c>
      <c r="Y34" s="134">
        <v>680</v>
      </c>
      <c r="Z34" s="191"/>
      <c r="AA34" s="3"/>
    </row>
    <row r="35" spans="1:29" ht="14.25" customHeight="1" x14ac:dyDescent="0.3">
      <c r="A35" s="133">
        <v>20</v>
      </c>
      <c r="B35" s="134">
        <v>39</v>
      </c>
      <c r="C35" s="138">
        <v>23</v>
      </c>
      <c r="D35" s="135">
        <v>31</v>
      </c>
      <c r="E35" s="134">
        <v>-2</v>
      </c>
      <c r="F35" s="134">
        <v>28</v>
      </c>
      <c r="G35" s="135">
        <v>34</v>
      </c>
      <c r="H35" s="135">
        <v>0</v>
      </c>
      <c r="I35" s="134">
        <v>0</v>
      </c>
      <c r="J35" s="134">
        <v>0</v>
      </c>
      <c r="K35" s="134">
        <v>10</v>
      </c>
      <c r="L35" s="134">
        <v>90</v>
      </c>
      <c r="M35" s="134">
        <v>48</v>
      </c>
      <c r="N35" s="134">
        <v>3009</v>
      </c>
      <c r="O35" s="134">
        <v>2987</v>
      </c>
      <c r="P35" s="134">
        <v>2</v>
      </c>
      <c r="Q35" s="134">
        <v>4</v>
      </c>
      <c r="R35" s="134">
        <v>17</v>
      </c>
      <c r="S35" s="134" t="s">
        <v>147</v>
      </c>
      <c r="T35" s="136">
        <v>4</v>
      </c>
      <c r="U35" s="134" t="s">
        <v>147</v>
      </c>
      <c r="V35" s="134">
        <v>5</v>
      </c>
      <c r="W35" s="134">
        <v>0</v>
      </c>
      <c r="X35" s="136">
        <v>35.799999999999997</v>
      </c>
      <c r="Y35" s="134">
        <v>690</v>
      </c>
      <c r="Z35" s="191"/>
      <c r="AA35" s="3"/>
    </row>
    <row r="36" spans="1:29" ht="14.25" customHeight="1" x14ac:dyDescent="0.3">
      <c r="A36" s="133">
        <v>21</v>
      </c>
      <c r="B36" s="134">
        <v>40</v>
      </c>
      <c r="C36" s="134">
        <v>23</v>
      </c>
      <c r="D36" s="135">
        <v>32</v>
      </c>
      <c r="E36" s="134">
        <v>-1</v>
      </c>
      <c r="F36" s="134">
        <v>40</v>
      </c>
      <c r="G36" s="135">
        <v>33</v>
      </c>
      <c r="H36" s="135">
        <v>0</v>
      </c>
      <c r="I36" s="134">
        <v>0.01</v>
      </c>
      <c r="J36" s="134" t="s">
        <v>49</v>
      </c>
      <c r="K36" s="134">
        <v>8</v>
      </c>
      <c r="L36" s="134">
        <v>86</v>
      </c>
      <c r="M36" s="134">
        <v>68</v>
      </c>
      <c r="N36" s="134">
        <v>3008</v>
      </c>
      <c r="O36" s="134">
        <v>2985</v>
      </c>
      <c r="P36" s="134">
        <v>3</v>
      </c>
      <c r="Q36" s="134">
        <v>10</v>
      </c>
      <c r="R36" s="134">
        <v>18</v>
      </c>
      <c r="S36" s="134" t="s">
        <v>66</v>
      </c>
      <c r="T36" s="136">
        <v>5.4</v>
      </c>
      <c r="U36" s="134" t="s">
        <v>211</v>
      </c>
      <c r="V36" s="134">
        <v>10</v>
      </c>
      <c r="W36" s="134">
        <v>10</v>
      </c>
      <c r="X36" s="136">
        <v>35.6</v>
      </c>
      <c r="Y36" s="134">
        <v>810</v>
      </c>
      <c r="Z36" s="191"/>
      <c r="AA36" s="3"/>
    </row>
    <row r="37" spans="1:29" ht="14.25" customHeight="1" x14ac:dyDescent="0.3">
      <c r="A37" s="133">
        <v>22</v>
      </c>
      <c r="B37" s="134">
        <v>39</v>
      </c>
      <c r="C37" s="134">
        <v>28</v>
      </c>
      <c r="D37" s="135">
        <v>34</v>
      </c>
      <c r="E37" s="134">
        <v>0</v>
      </c>
      <c r="F37" s="134">
        <v>28</v>
      </c>
      <c r="G37" s="135">
        <v>31</v>
      </c>
      <c r="H37" s="135">
        <v>0</v>
      </c>
      <c r="I37" s="134">
        <v>0.21</v>
      </c>
      <c r="J37" s="134">
        <v>0</v>
      </c>
      <c r="K37" s="134">
        <v>8</v>
      </c>
      <c r="L37" s="134">
        <v>100</v>
      </c>
      <c r="M37" s="134">
        <v>78</v>
      </c>
      <c r="N37" s="134">
        <v>3004</v>
      </c>
      <c r="O37" s="134">
        <v>2978</v>
      </c>
      <c r="P37" s="134">
        <v>5</v>
      </c>
      <c r="Q37" s="134">
        <v>3</v>
      </c>
      <c r="R37" s="134">
        <v>18</v>
      </c>
      <c r="S37" s="134" t="s">
        <v>142</v>
      </c>
      <c r="T37" s="136">
        <v>5</v>
      </c>
      <c r="U37" s="134"/>
      <c r="V37" s="134">
        <v>10</v>
      </c>
      <c r="W37" s="134">
        <v>3</v>
      </c>
      <c r="X37" s="136">
        <v>35.6</v>
      </c>
      <c r="Y37" s="134">
        <v>510</v>
      </c>
      <c r="Z37" s="191"/>
      <c r="AA37" s="3"/>
    </row>
    <row r="38" spans="1:29" ht="14.25" customHeight="1" x14ac:dyDescent="0.3">
      <c r="A38" s="133">
        <v>23</v>
      </c>
      <c r="B38" s="134">
        <v>39</v>
      </c>
      <c r="C38" s="134">
        <v>23</v>
      </c>
      <c r="D38" s="135">
        <v>31</v>
      </c>
      <c r="E38" s="134">
        <v>-4</v>
      </c>
      <c r="F38" s="134">
        <v>25</v>
      </c>
      <c r="G38" s="135">
        <v>34</v>
      </c>
      <c r="H38" s="135">
        <v>0</v>
      </c>
      <c r="I38" s="135">
        <v>0</v>
      </c>
      <c r="J38" s="135">
        <v>0</v>
      </c>
      <c r="K38" s="134">
        <v>8</v>
      </c>
      <c r="L38" s="134">
        <v>89</v>
      </c>
      <c r="M38" s="134">
        <v>37</v>
      </c>
      <c r="N38" s="134">
        <v>3016</v>
      </c>
      <c r="O38" s="134">
        <v>3000</v>
      </c>
      <c r="P38" s="134">
        <v>3</v>
      </c>
      <c r="Q38" s="134">
        <v>3</v>
      </c>
      <c r="R38" s="134">
        <v>13</v>
      </c>
      <c r="S38" s="134" t="s">
        <v>78</v>
      </c>
      <c r="T38" s="136">
        <v>2.8</v>
      </c>
      <c r="U38" s="134" t="s">
        <v>78</v>
      </c>
      <c r="V38" s="134">
        <v>7</v>
      </c>
      <c r="W38" s="134">
        <v>1</v>
      </c>
      <c r="X38" s="136">
        <v>35.799999999999997</v>
      </c>
      <c r="Y38" s="134">
        <v>920</v>
      </c>
      <c r="Z38" s="191"/>
      <c r="AA38" s="3"/>
    </row>
    <row r="39" spans="1:29" ht="14.25" customHeight="1" x14ac:dyDescent="0.3">
      <c r="A39" s="133">
        <v>24</v>
      </c>
      <c r="B39" s="134">
        <v>44</v>
      </c>
      <c r="C39" s="142">
        <v>18</v>
      </c>
      <c r="D39" s="135">
        <v>31</v>
      </c>
      <c r="E39" s="134">
        <v>-4</v>
      </c>
      <c r="F39" s="134">
        <v>35</v>
      </c>
      <c r="G39" s="135">
        <v>34</v>
      </c>
      <c r="H39" s="135">
        <v>0</v>
      </c>
      <c r="I39" s="134">
        <v>0</v>
      </c>
      <c r="J39" s="134">
        <v>0</v>
      </c>
      <c r="K39" s="134">
        <v>7</v>
      </c>
      <c r="L39" s="134">
        <v>87</v>
      </c>
      <c r="M39" s="134">
        <v>33</v>
      </c>
      <c r="N39" s="134">
        <v>3012</v>
      </c>
      <c r="O39" s="134">
        <v>2980</v>
      </c>
      <c r="P39" s="134">
        <v>1</v>
      </c>
      <c r="Q39" s="134">
        <v>1</v>
      </c>
      <c r="R39" s="134">
        <v>10</v>
      </c>
      <c r="S39" s="134" t="s">
        <v>139</v>
      </c>
      <c r="T39" s="136">
        <v>2.2999999999999998</v>
      </c>
      <c r="U39" s="134" t="s">
        <v>138</v>
      </c>
      <c r="V39" s="134">
        <v>0</v>
      </c>
      <c r="W39" s="134">
        <v>0</v>
      </c>
      <c r="X39" s="136">
        <v>35.799999999999997</v>
      </c>
      <c r="Y39" s="134">
        <v>700</v>
      </c>
      <c r="Z39" s="191"/>
      <c r="AA39" s="3"/>
    </row>
    <row r="40" spans="1:29" ht="14.25" customHeight="1" x14ac:dyDescent="0.3">
      <c r="A40" s="133">
        <v>25</v>
      </c>
      <c r="B40" s="134">
        <v>46</v>
      </c>
      <c r="C40" s="134">
        <v>30</v>
      </c>
      <c r="D40" s="135">
        <v>38</v>
      </c>
      <c r="E40" s="134">
        <v>3</v>
      </c>
      <c r="F40" s="134">
        <v>33</v>
      </c>
      <c r="G40" s="135">
        <v>27</v>
      </c>
      <c r="H40" s="135">
        <v>0</v>
      </c>
      <c r="I40" s="134">
        <v>0</v>
      </c>
      <c r="J40" s="134">
        <v>0</v>
      </c>
      <c r="K40" s="134">
        <v>6</v>
      </c>
      <c r="L40" s="134">
        <v>78</v>
      </c>
      <c r="M40" s="134">
        <v>36</v>
      </c>
      <c r="N40" s="134">
        <v>2992</v>
      </c>
      <c r="O40" s="134">
        <v>2971</v>
      </c>
      <c r="P40" s="134">
        <v>1</v>
      </c>
      <c r="Q40" s="134">
        <v>10</v>
      </c>
      <c r="R40" s="134">
        <v>16</v>
      </c>
      <c r="S40" s="134" t="s">
        <v>78</v>
      </c>
      <c r="T40" s="136">
        <v>3.1</v>
      </c>
      <c r="U40" s="134" t="s">
        <v>51</v>
      </c>
      <c r="V40" s="134">
        <v>10</v>
      </c>
      <c r="W40" s="134">
        <v>2</v>
      </c>
      <c r="X40" s="136">
        <v>35.799999999999997</v>
      </c>
      <c r="Y40" s="134">
        <v>830</v>
      </c>
      <c r="Z40" s="191"/>
      <c r="AA40" s="3"/>
    </row>
    <row r="41" spans="1:29" ht="14.25" customHeight="1" x14ac:dyDescent="0.3">
      <c r="A41" s="133">
        <v>26</v>
      </c>
      <c r="B41" s="134">
        <v>43</v>
      </c>
      <c r="C41" s="134">
        <v>25</v>
      </c>
      <c r="D41" s="135">
        <v>34</v>
      </c>
      <c r="E41" s="134">
        <v>-1</v>
      </c>
      <c r="F41" s="134">
        <v>30</v>
      </c>
      <c r="G41" s="135">
        <v>31</v>
      </c>
      <c r="H41" s="135">
        <v>0</v>
      </c>
      <c r="I41" s="134">
        <v>0</v>
      </c>
      <c r="J41" s="134">
        <v>0</v>
      </c>
      <c r="K41" s="134">
        <v>5</v>
      </c>
      <c r="L41" s="134">
        <v>89</v>
      </c>
      <c r="M41" s="134">
        <v>43</v>
      </c>
      <c r="N41" s="134">
        <v>3015</v>
      </c>
      <c r="O41" s="134">
        <v>2991</v>
      </c>
      <c r="P41" s="134">
        <v>2</v>
      </c>
      <c r="Q41" s="134">
        <v>8</v>
      </c>
      <c r="R41" s="134">
        <v>14</v>
      </c>
      <c r="S41" s="134" t="s">
        <v>51</v>
      </c>
      <c r="T41" s="136">
        <v>2.7</v>
      </c>
      <c r="U41" s="134" t="s">
        <v>78</v>
      </c>
      <c r="V41" s="134">
        <v>0</v>
      </c>
      <c r="W41" s="134">
        <v>0</v>
      </c>
      <c r="X41" s="136">
        <v>35.799999999999997</v>
      </c>
      <c r="Y41" s="134">
        <v>840</v>
      </c>
      <c r="Z41" s="191"/>
      <c r="AA41" s="3"/>
    </row>
    <row r="42" spans="1:29" ht="14.25" customHeight="1" x14ac:dyDescent="0.3">
      <c r="A42" s="133">
        <v>27</v>
      </c>
      <c r="B42" s="134">
        <v>40</v>
      </c>
      <c r="C42" s="134">
        <v>23</v>
      </c>
      <c r="D42" s="135">
        <v>32</v>
      </c>
      <c r="E42" s="134">
        <v>-5</v>
      </c>
      <c r="F42" s="134">
        <v>28</v>
      </c>
      <c r="G42" s="135">
        <v>33</v>
      </c>
      <c r="H42" s="135">
        <v>0</v>
      </c>
      <c r="I42" s="134">
        <v>0</v>
      </c>
      <c r="J42" s="134">
        <v>0</v>
      </c>
      <c r="K42" s="134">
        <v>5</v>
      </c>
      <c r="L42" s="134">
        <v>72</v>
      </c>
      <c r="M42" s="134">
        <v>33</v>
      </c>
      <c r="N42" s="134">
        <v>3035</v>
      </c>
      <c r="O42" s="134">
        <v>3015</v>
      </c>
      <c r="P42" s="134">
        <v>1</v>
      </c>
      <c r="Q42" s="134">
        <v>3</v>
      </c>
      <c r="R42" s="134">
        <v>13</v>
      </c>
      <c r="S42" s="134" t="s">
        <v>78</v>
      </c>
      <c r="T42" s="136">
        <v>2.8</v>
      </c>
      <c r="U42" s="134" t="s">
        <v>78</v>
      </c>
      <c r="V42" s="134">
        <v>0</v>
      </c>
      <c r="W42" s="134">
        <v>1</v>
      </c>
      <c r="X42" s="136">
        <v>35.799999999999997</v>
      </c>
      <c r="Y42" s="134">
        <v>760</v>
      </c>
      <c r="Z42" s="191"/>
      <c r="AA42" s="3"/>
    </row>
    <row r="43" spans="1:29" ht="14.25" customHeight="1" x14ac:dyDescent="0.3">
      <c r="A43" s="133">
        <v>28</v>
      </c>
      <c r="B43" s="134">
        <v>35</v>
      </c>
      <c r="C43" s="134">
        <v>15</v>
      </c>
      <c r="D43" s="134">
        <v>25</v>
      </c>
      <c r="E43" s="134">
        <v>-14</v>
      </c>
      <c r="F43" s="134">
        <v>21</v>
      </c>
      <c r="G43" s="134">
        <v>40</v>
      </c>
      <c r="H43" s="134">
        <v>0</v>
      </c>
      <c r="I43" s="134">
        <v>0</v>
      </c>
      <c r="J43" s="134">
        <v>0</v>
      </c>
      <c r="K43" s="134">
        <v>5</v>
      </c>
      <c r="L43" s="134">
        <v>79</v>
      </c>
      <c r="M43" s="134">
        <v>35</v>
      </c>
      <c r="N43" s="134">
        <v>3038</v>
      </c>
      <c r="O43" s="134">
        <v>3016</v>
      </c>
      <c r="P43" s="134">
        <v>1</v>
      </c>
      <c r="Q43" s="134">
        <v>6</v>
      </c>
      <c r="R43" s="134">
        <v>21</v>
      </c>
      <c r="S43" s="134" t="s">
        <v>76</v>
      </c>
      <c r="T43" s="136">
        <v>4.9000000000000004</v>
      </c>
      <c r="U43" s="134" t="s">
        <v>142</v>
      </c>
      <c r="V43" s="134">
        <v>0</v>
      </c>
      <c r="W43" s="134">
        <v>10</v>
      </c>
      <c r="X43" s="136">
        <v>36</v>
      </c>
      <c r="Y43" s="134">
        <v>880</v>
      </c>
      <c r="Z43" s="191"/>
      <c r="AA43" s="3"/>
    </row>
    <row r="44" spans="1:29" ht="14.25" customHeight="1" x14ac:dyDescent="0.3">
      <c r="A44" s="133">
        <v>29</v>
      </c>
      <c r="B44" s="134">
        <v>28</v>
      </c>
      <c r="C44" s="134">
        <v>10</v>
      </c>
      <c r="D44" s="135">
        <v>19</v>
      </c>
      <c r="E44" s="134">
        <v>-19</v>
      </c>
      <c r="F44" s="134">
        <v>19</v>
      </c>
      <c r="G44" s="135">
        <v>46</v>
      </c>
      <c r="H44" s="135">
        <v>0</v>
      </c>
      <c r="I44" s="135">
        <v>0</v>
      </c>
      <c r="J44" s="134">
        <v>0</v>
      </c>
      <c r="K44" s="134">
        <v>4</v>
      </c>
      <c r="L44" s="134">
        <v>83</v>
      </c>
      <c r="M44" s="134">
        <v>38</v>
      </c>
      <c r="N44" s="134">
        <v>3041</v>
      </c>
      <c r="O44" s="134">
        <v>3022</v>
      </c>
      <c r="P44" s="134">
        <v>3</v>
      </c>
      <c r="Q44" s="134">
        <v>2</v>
      </c>
      <c r="R44" s="134">
        <v>16</v>
      </c>
      <c r="S44" s="134" t="s">
        <v>78</v>
      </c>
      <c r="T44" s="136">
        <v>3.4</v>
      </c>
      <c r="U44" s="134" t="s">
        <v>78</v>
      </c>
      <c r="V44" s="134">
        <v>0</v>
      </c>
      <c r="W44" s="134">
        <v>0</v>
      </c>
      <c r="X44" s="136">
        <v>36</v>
      </c>
      <c r="Y44" s="134">
        <v>760</v>
      </c>
      <c r="Z44" s="191"/>
      <c r="AA44" s="3"/>
    </row>
    <row r="45" spans="1:29" ht="14.25" customHeight="1" x14ac:dyDescent="0.3">
      <c r="A45" s="133">
        <v>30</v>
      </c>
      <c r="B45" s="134">
        <v>36</v>
      </c>
      <c r="C45" s="134">
        <v>13</v>
      </c>
      <c r="D45" s="135">
        <v>25</v>
      </c>
      <c r="E45" s="134">
        <v>-14</v>
      </c>
      <c r="F45" s="134">
        <v>34</v>
      </c>
      <c r="G45" s="135">
        <v>40</v>
      </c>
      <c r="H45" s="135">
        <v>0</v>
      </c>
      <c r="I45" s="141">
        <v>0.05</v>
      </c>
      <c r="J45" s="136" t="s">
        <v>49</v>
      </c>
      <c r="K45" s="134">
        <v>4</v>
      </c>
      <c r="L45" s="134">
        <v>93</v>
      </c>
      <c r="M45" s="134">
        <v>50</v>
      </c>
      <c r="N45" s="134">
        <v>3030</v>
      </c>
      <c r="O45" s="134">
        <v>2973</v>
      </c>
      <c r="P45" s="134">
        <v>2</v>
      </c>
      <c r="Q45" s="134">
        <v>8</v>
      </c>
      <c r="R45" s="134">
        <v>19</v>
      </c>
      <c r="S45" s="134" t="s">
        <v>211</v>
      </c>
      <c r="T45" s="136">
        <v>3.8</v>
      </c>
      <c r="U45" s="135" t="s">
        <v>211</v>
      </c>
      <c r="V45" s="134">
        <v>9</v>
      </c>
      <c r="W45" s="134">
        <v>10</v>
      </c>
      <c r="X45" s="136">
        <v>35.799999999999997</v>
      </c>
      <c r="Y45" s="134">
        <v>670</v>
      </c>
      <c r="Z45" s="191"/>
      <c r="AA45" s="3"/>
    </row>
    <row r="46" spans="1:29" ht="14.25" customHeight="1" thickBot="1" x14ac:dyDescent="0.35">
      <c r="A46" s="133">
        <v>31</v>
      </c>
      <c r="B46" s="193">
        <v>37</v>
      </c>
      <c r="C46" s="144">
        <v>33</v>
      </c>
      <c r="D46" s="145">
        <v>35</v>
      </c>
      <c r="E46" s="144">
        <v>-4</v>
      </c>
      <c r="F46" s="144">
        <v>33</v>
      </c>
      <c r="G46" s="145">
        <v>30</v>
      </c>
      <c r="H46" s="145">
        <v>0</v>
      </c>
      <c r="I46" s="389">
        <v>1.61</v>
      </c>
      <c r="J46" s="144">
        <v>3.1</v>
      </c>
      <c r="K46" s="144">
        <v>5</v>
      </c>
      <c r="L46" s="144">
        <v>100</v>
      </c>
      <c r="M46" s="144">
        <v>93</v>
      </c>
      <c r="N46" s="144">
        <v>2974</v>
      </c>
      <c r="O46" s="144">
        <v>2933</v>
      </c>
      <c r="P46" s="144">
        <v>2</v>
      </c>
      <c r="Q46" s="144">
        <v>13</v>
      </c>
      <c r="R46" s="144">
        <v>37</v>
      </c>
      <c r="S46" s="144" t="s">
        <v>147</v>
      </c>
      <c r="T46" s="146">
        <v>6.7</v>
      </c>
      <c r="U46" s="145" t="s">
        <v>147</v>
      </c>
      <c r="V46" s="144">
        <v>10</v>
      </c>
      <c r="W46" s="145">
        <v>10</v>
      </c>
      <c r="X46" s="146">
        <v>35.6</v>
      </c>
      <c r="Y46" s="144">
        <v>220</v>
      </c>
      <c r="Z46" s="194" t="s">
        <v>214</v>
      </c>
      <c r="AA46" s="3"/>
    </row>
    <row r="47" spans="1:29" ht="14.25" customHeight="1" x14ac:dyDescent="0.3">
      <c r="A47" s="148"/>
      <c r="B47" s="195">
        <f t="shared" ref="B47:J47" si="0">SUM(B16:B46)</f>
        <v>1143</v>
      </c>
      <c r="C47" s="196">
        <f>SUM(C16:C46)</f>
        <v>667</v>
      </c>
      <c r="D47" s="228">
        <f t="shared" si="0"/>
        <v>911</v>
      </c>
      <c r="E47" s="197">
        <f t="shared" si="0"/>
        <v>-65</v>
      </c>
      <c r="F47" s="197">
        <f t="shared" si="0"/>
        <v>877</v>
      </c>
      <c r="G47" s="198">
        <f t="shared" si="0"/>
        <v>1104</v>
      </c>
      <c r="H47" s="198">
        <f t="shared" si="0"/>
        <v>0</v>
      </c>
      <c r="I47" s="199">
        <f t="shared" si="0"/>
        <v>3.56</v>
      </c>
      <c r="J47" s="200">
        <f t="shared" si="0"/>
        <v>19.300000000000004</v>
      </c>
      <c r="K47" s="195"/>
      <c r="L47" s="148">
        <f>SUM(L16:L46)</f>
        <v>2813</v>
      </c>
      <c r="M47" s="195">
        <f>SUM(M16:M46)</f>
        <v>1820</v>
      </c>
      <c r="N47" s="195"/>
      <c r="O47" s="195"/>
      <c r="P47" s="195"/>
      <c r="Q47" s="195"/>
      <c r="R47" s="195">
        <v>37</v>
      </c>
      <c r="S47" s="195" t="s">
        <v>147</v>
      </c>
      <c r="T47" s="200"/>
      <c r="U47" s="200"/>
      <c r="V47" s="195">
        <f>SUM(V16:V46)</f>
        <v>200</v>
      </c>
      <c r="W47" s="195">
        <f>SUM(W16:W46)</f>
        <v>186</v>
      </c>
      <c r="X47" s="200"/>
      <c r="Y47" s="148"/>
      <c r="Z47" s="201" t="s">
        <v>23</v>
      </c>
      <c r="AA47" s="2"/>
    </row>
    <row r="48" spans="1:29" ht="14.25" customHeight="1" x14ac:dyDescent="0.3">
      <c r="A48" s="158"/>
      <c r="B48" s="202">
        <v>36.9</v>
      </c>
      <c r="C48" s="200">
        <v>21.5</v>
      </c>
      <c r="D48" s="200"/>
      <c r="E48" s="202"/>
      <c r="F48" s="148"/>
      <c r="G48" s="200"/>
      <c r="H48" s="148"/>
      <c r="I48" s="148"/>
      <c r="J48" s="148"/>
      <c r="K48" s="148"/>
      <c r="L48" s="200">
        <v>90.7</v>
      </c>
      <c r="M48" s="200">
        <v>58.7</v>
      </c>
      <c r="N48" s="196">
        <v>3017</v>
      </c>
      <c r="O48" s="196">
        <v>2991</v>
      </c>
      <c r="P48" s="200">
        <v>2.8</v>
      </c>
      <c r="Q48" s="200">
        <f>AVERAGE(Q16:Q46)</f>
        <v>5.5483870967741939</v>
      </c>
      <c r="R48" s="203"/>
      <c r="S48" s="148"/>
      <c r="T48" s="200">
        <v>4</v>
      </c>
      <c r="U48" s="200"/>
      <c r="V48" s="200">
        <f>AVERAGE(V16:V46)</f>
        <v>6.4516129032258061</v>
      </c>
      <c r="W48" s="200">
        <v>6</v>
      </c>
      <c r="X48" s="200">
        <f>AVERAGE(X16:X46)</f>
        <v>35.806451612903217</v>
      </c>
      <c r="Y48" s="196">
        <v>602.20000000000005</v>
      </c>
      <c r="Z48" s="204" t="s">
        <v>79</v>
      </c>
      <c r="AA48" s="4"/>
    </row>
    <row r="49" spans="2:26" ht="14.25" customHeight="1" x14ac:dyDescent="0.2">
      <c r="B49" s="18" t="s">
        <v>80</v>
      </c>
      <c r="C49" s="16"/>
      <c r="D49" s="16"/>
      <c r="E49" s="16"/>
      <c r="F49" s="16"/>
      <c r="G49" s="16"/>
      <c r="H49" s="16"/>
      <c r="I49" s="16"/>
      <c r="K49" s="18" t="s">
        <v>81</v>
      </c>
      <c r="L49" s="18"/>
      <c r="M49" s="18"/>
      <c r="O49" s="18"/>
      <c r="P49" s="18"/>
      <c r="Q49" s="18"/>
      <c r="T49" s="18" t="s">
        <v>82</v>
      </c>
      <c r="U49" s="16"/>
      <c r="V49" s="16"/>
      <c r="W49" s="16"/>
      <c r="X49" s="16"/>
      <c r="Y49" s="16"/>
      <c r="Z49" s="29"/>
    </row>
    <row r="50" spans="2:26" ht="14.25" customHeight="1" x14ac:dyDescent="0.3">
      <c r="B50" s="28" t="s">
        <v>187</v>
      </c>
      <c r="C50" s="28"/>
      <c r="D50" s="28"/>
      <c r="E50" s="136">
        <v>29.2</v>
      </c>
      <c r="F50" s="72"/>
      <c r="G50" s="27"/>
      <c r="H50" s="28"/>
      <c r="I50" s="1"/>
      <c r="K50" s="28" t="s">
        <v>215</v>
      </c>
      <c r="L50" s="28"/>
      <c r="M50" s="28"/>
      <c r="N50" s="388">
        <v>1104</v>
      </c>
      <c r="O50" s="65"/>
      <c r="P50" s="28"/>
      <c r="Q50" s="16"/>
      <c r="T50" s="28" t="s">
        <v>216</v>
      </c>
      <c r="U50" s="24"/>
      <c r="V50" s="24"/>
      <c r="W50" s="241">
        <v>3.56</v>
      </c>
      <c r="X50" s="64"/>
      <c r="Z50" s="30"/>
    </row>
    <row r="51" spans="2:26" ht="14.25" customHeight="1" x14ac:dyDescent="0.3">
      <c r="B51" s="28" t="s">
        <v>217</v>
      </c>
      <c r="C51" s="28"/>
      <c r="D51" s="28"/>
      <c r="E51" s="333"/>
      <c r="F51" s="28"/>
      <c r="G51" s="28"/>
      <c r="H51" s="61"/>
      <c r="I51" s="36"/>
      <c r="K51" s="28" t="s">
        <v>94</v>
      </c>
      <c r="L51" s="28"/>
      <c r="M51" s="28"/>
      <c r="N51" s="134">
        <v>73</v>
      </c>
      <c r="O51" s="60"/>
      <c r="P51" s="26"/>
      <c r="Q51" s="32"/>
      <c r="T51" s="28" t="s">
        <v>218</v>
      </c>
      <c r="U51" s="24"/>
      <c r="V51" s="24"/>
      <c r="W51" s="241">
        <v>1.47</v>
      </c>
      <c r="Y51" s="60"/>
      <c r="Z51" s="24"/>
    </row>
    <row r="52" spans="2:26" ht="14.25" customHeight="1" x14ac:dyDescent="0.3">
      <c r="B52" s="28" t="s">
        <v>219</v>
      </c>
      <c r="C52" s="28"/>
      <c r="D52" s="28"/>
      <c r="E52" s="179">
        <v>-2.1</v>
      </c>
      <c r="F52" s="61"/>
      <c r="G52" s="26"/>
      <c r="H52" s="28"/>
      <c r="I52" s="1"/>
      <c r="K52" s="28" t="s">
        <v>220</v>
      </c>
      <c r="L52" s="28"/>
      <c r="M52" s="28"/>
      <c r="N52" s="134"/>
      <c r="P52" s="50"/>
      <c r="Q52" s="30"/>
      <c r="R52" s="30"/>
      <c r="T52" s="28" t="s">
        <v>221</v>
      </c>
      <c r="U52" s="24"/>
      <c r="V52" s="24"/>
      <c r="W52" s="182">
        <v>8.44</v>
      </c>
      <c r="X52" s="26"/>
      <c r="Y52" s="64"/>
      <c r="Z52" s="30"/>
    </row>
    <row r="53" spans="2:26" ht="14.25" customHeight="1" x14ac:dyDescent="0.3">
      <c r="B53" s="28" t="s">
        <v>222</v>
      </c>
      <c r="C53" s="28"/>
      <c r="D53" s="28"/>
      <c r="E53" s="186">
        <v>24.1</v>
      </c>
      <c r="F53" s="28"/>
      <c r="G53" s="60"/>
      <c r="H53" s="34"/>
      <c r="I53" s="28"/>
      <c r="K53" s="28" t="s">
        <v>155</v>
      </c>
      <c r="L53" s="28"/>
      <c r="M53" s="28"/>
      <c r="N53" s="134">
        <v>-499</v>
      </c>
      <c r="O53" s="60"/>
      <c r="P53" s="26"/>
      <c r="Q53" s="30"/>
      <c r="T53" s="28" t="s">
        <v>223</v>
      </c>
      <c r="U53" s="24"/>
      <c r="V53" s="24"/>
      <c r="W53" s="182">
        <v>4.51</v>
      </c>
      <c r="X53" s="24"/>
      <c r="Y53" s="64"/>
      <c r="Z53" s="24"/>
    </row>
    <row r="54" spans="2:26" ht="14.25" customHeight="1" x14ac:dyDescent="0.3">
      <c r="B54" s="28" t="s">
        <v>224</v>
      </c>
      <c r="C54" s="28"/>
      <c r="D54" s="28"/>
      <c r="E54" s="136">
        <v>3</v>
      </c>
      <c r="F54" s="28"/>
      <c r="G54" s="28"/>
      <c r="H54" s="62"/>
      <c r="I54" s="36"/>
      <c r="T54" s="28" t="s">
        <v>96</v>
      </c>
      <c r="U54" s="24"/>
      <c r="V54" s="24"/>
      <c r="W54" s="141">
        <v>1.61</v>
      </c>
      <c r="X54" s="28" t="s">
        <v>225</v>
      </c>
      <c r="Y54" s="175" t="s">
        <v>226</v>
      </c>
      <c r="Z54" s="50"/>
    </row>
    <row r="55" spans="2:26" ht="14.25" customHeight="1" x14ac:dyDescent="0.3">
      <c r="B55" s="28" t="s">
        <v>98</v>
      </c>
      <c r="C55" s="175">
        <v>46</v>
      </c>
      <c r="D55" s="26" t="s">
        <v>164</v>
      </c>
      <c r="E55" s="175" t="s">
        <v>199</v>
      </c>
      <c r="F55" s="134" t="s">
        <v>227</v>
      </c>
      <c r="H55" s="1"/>
      <c r="K55" s="18" t="s">
        <v>100</v>
      </c>
      <c r="L55" s="18"/>
      <c r="M55" s="18"/>
      <c r="N55" s="18"/>
      <c r="O55" s="18"/>
      <c r="T55" s="28" t="s">
        <v>228</v>
      </c>
      <c r="U55" s="24"/>
      <c r="V55" s="24"/>
      <c r="W55" s="136">
        <v>19.3</v>
      </c>
      <c r="X55" s="24"/>
      <c r="Y55" s="61"/>
      <c r="Z55" s="24"/>
    </row>
    <row r="56" spans="2:26" ht="14.25" customHeight="1" x14ac:dyDescent="0.3">
      <c r="B56" s="28" t="s">
        <v>102</v>
      </c>
      <c r="C56" s="175">
        <v>8</v>
      </c>
      <c r="D56" s="26" t="s">
        <v>164</v>
      </c>
      <c r="E56" s="175" t="s">
        <v>229</v>
      </c>
      <c r="F56" s="134"/>
      <c r="G56" s="175"/>
      <c r="H56" s="1"/>
      <c r="K56" s="28" t="s">
        <v>230</v>
      </c>
      <c r="L56" s="24"/>
      <c r="M56" s="24"/>
      <c r="N56" s="134">
        <v>0</v>
      </c>
      <c r="P56" s="24"/>
      <c r="Q56" s="24"/>
      <c r="T56" s="28" t="s">
        <v>223</v>
      </c>
      <c r="U56" s="24"/>
      <c r="V56" s="24"/>
      <c r="W56" s="136">
        <v>8.3000000000000007</v>
      </c>
      <c r="X56" s="24"/>
      <c r="Y56" s="61"/>
      <c r="Z56" s="24"/>
    </row>
    <row r="57" spans="2:26" ht="14.25" customHeight="1" x14ac:dyDescent="0.3">
      <c r="B57" s="28"/>
      <c r="C57" s="28" t="s">
        <v>104</v>
      </c>
      <c r="D57" s="28"/>
      <c r="E57" s="28"/>
      <c r="F57" s="28"/>
      <c r="G57" s="28"/>
      <c r="H57" s="28"/>
      <c r="I57" s="1"/>
      <c r="K57" s="28" t="s">
        <v>155</v>
      </c>
      <c r="L57" s="24"/>
      <c r="M57" s="24"/>
      <c r="N57" s="134">
        <v>0</v>
      </c>
      <c r="O57" s="60"/>
      <c r="P57" s="26"/>
      <c r="Q57" s="24"/>
      <c r="T57" s="28" t="s">
        <v>231</v>
      </c>
      <c r="U57" s="24"/>
      <c r="V57" s="24"/>
      <c r="W57" s="186">
        <v>95.7</v>
      </c>
      <c r="Y57" s="60"/>
      <c r="Z57" s="24"/>
    </row>
    <row r="58" spans="2:26" ht="14.25" customHeight="1" x14ac:dyDescent="0.3">
      <c r="B58" s="28" t="s">
        <v>232</v>
      </c>
      <c r="C58" s="28"/>
      <c r="D58" s="134">
        <v>0</v>
      </c>
      <c r="G58" s="26"/>
      <c r="H58" s="28"/>
      <c r="I58" s="1"/>
      <c r="K58" s="28" t="s">
        <v>233</v>
      </c>
      <c r="L58" s="24"/>
      <c r="M58" s="24"/>
      <c r="N58" s="24"/>
      <c r="O58" s="209"/>
      <c r="Q58" s="26"/>
      <c r="T58" s="28" t="s">
        <v>86</v>
      </c>
      <c r="U58" s="24"/>
      <c r="V58" s="24"/>
      <c r="W58" s="136">
        <v>43.7</v>
      </c>
      <c r="X58" s="24"/>
      <c r="Y58" s="60"/>
      <c r="Z58" s="24"/>
    </row>
    <row r="59" spans="2:26" ht="14.25" customHeight="1" x14ac:dyDescent="0.3">
      <c r="B59" s="28" t="s">
        <v>234</v>
      </c>
      <c r="C59" s="28"/>
      <c r="D59" s="134">
        <v>7</v>
      </c>
      <c r="G59" s="26"/>
      <c r="H59" s="28"/>
      <c r="I59" s="1"/>
      <c r="K59" s="28" t="s">
        <v>155</v>
      </c>
      <c r="L59" s="24"/>
      <c r="M59" s="24"/>
      <c r="N59" s="134">
        <v>-0.5</v>
      </c>
      <c r="O59" s="209"/>
      <c r="P59" s="26"/>
      <c r="Q59" s="24"/>
      <c r="T59" s="28" t="s">
        <v>96</v>
      </c>
      <c r="U59" s="24"/>
      <c r="V59" s="24"/>
      <c r="W59" s="134">
        <v>4.3</v>
      </c>
      <c r="X59" s="28" t="s">
        <v>235</v>
      </c>
      <c r="Y59" s="175" t="s">
        <v>236</v>
      </c>
      <c r="Z59" s="50"/>
    </row>
    <row r="60" spans="2:26" ht="14.25" customHeight="1" x14ac:dyDescent="0.3">
      <c r="B60" s="28" t="s">
        <v>237</v>
      </c>
      <c r="C60" s="28"/>
      <c r="D60" s="134">
        <v>30</v>
      </c>
      <c r="G60" s="26"/>
      <c r="H60" s="28"/>
      <c r="I60" s="1"/>
      <c r="K60" s="24"/>
      <c r="L60" s="24"/>
      <c r="M60" s="24"/>
      <c r="N60" s="24"/>
      <c r="O60" s="24"/>
      <c r="P60" s="24"/>
      <c r="Q60" s="24"/>
      <c r="T60" s="28" t="s">
        <v>238</v>
      </c>
      <c r="U60" s="24"/>
      <c r="V60" s="24"/>
      <c r="W60" s="135">
        <v>16</v>
      </c>
      <c r="X60" s="28" t="s">
        <v>239</v>
      </c>
      <c r="Y60" s="134" t="s">
        <v>240</v>
      </c>
      <c r="Z60" s="28"/>
    </row>
    <row r="61" spans="2:26" ht="14.25" customHeight="1" x14ac:dyDescent="0.3">
      <c r="B61" s="28" t="s">
        <v>241</v>
      </c>
      <c r="C61" s="28"/>
      <c r="D61" s="134">
        <v>0</v>
      </c>
      <c r="G61" s="26"/>
      <c r="H61" s="28"/>
      <c r="I61" s="1"/>
      <c r="K61" s="18" t="s">
        <v>114</v>
      </c>
      <c r="L61" s="17"/>
      <c r="M61" s="17"/>
      <c r="N61" s="17"/>
      <c r="O61" s="17"/>
      <c r="T61" s="28" t="s">
        <v>115</v>
      </c>
      <c r="U61" s="24"/>
      <c r="V61" s="24"/>
      <c r="W61" s="134" t="s">
        <v>116</v>
      </c>
      <c r="Z61" s="24"/>
    </row>
    <row r="62" spans="2:26" ht="14.25" customHeight="1" x14ac:dyDescent="0.3">
      <c r="B62" s="24"/>
      <c r="C62" s="24"/>
      <c r="D62" s="24"/>
      <c r="E62" s="24"/>
      <c r="F62" s="24"/>
      <c r="G62" s="24"/>
      <c r="H62" s="24"/>
      <c r="K62" s="28" t="s">
        <v>242</v>
      </c>
      <c r="L62" s="24"/>
      <c r="M62" s="188">
        <v>30.04</v>
      </c>
      <c r="N62" s="35"/>
      <c r="O62" s="63"/>
      <c r="P62" s="475"/>
      <c r="Q62" s="475"/>
      <c r="T62" s="24"/>
      <c r="U62" s="24"/>
      <c r="V62" s="28" t="s">
        <v>243</v>
      </c>
      <c r="W62" s="134" t="s">
        <v>116</v>
      </c>
      <c r="Z62" s="24"/>
    </row>
    <row r="63" spans="2:26" ht="14.25" customHeight="1" x14ac:dyDescent="0.3">
      <c r="B63" s="18" t="s">
        <v>119</v>
      </c>
      <c r="C63" s="17"/>
      <c r="D63" s="17"/>
      <c r="E63" s="17"/>
      <c r="K63" s="28" t="s">
        <v>94</v>
      </c>
      <c r="L63" s="24"/>
      <c r="M63" s="24"/>
      <c r="N63" s="134">
        <v>0.5</v>
      </c>
      <c r="O63" s="60"/>
      <c r="P63" s="35"/>
      <c r="Q63" s="23"/>
      <c r="T63" s="24"/>
      <c r="U63" s="24"/>
      <c r="V63" s="28" t="s">
        <v>244</v>
      </c>
      <c r="W63" s="134" t="s">
        <v>116</v>
      </c>
      <c r="Z63" s="24"/>
    </row>
    <row r="64" spans="2:26" ht="14.25" customHeight="1" x14ac:dyDescent="0.3">
      <c r="B64" s="28" t="s">
        <v>245</v>
      </c>
      <c r="C64" s="24"/>
      <c r="D64" s="24"/>
      <c r="E64" s="136">
        <v>4</v>
      </c>
      <c r="F64" s="61"/>
      <c r="G64" s="24"/>
      <c r="H64" s="24"/>
      <c r="I64" s="24"/>
      <c r="K64" s="28" t="s">
        <v>129</v>
      </c>
      <c r="L64" s="182">
        <v>30.53</v>
      </c>
      <c r="M64" s="26" t="s">
        <v>99</v>
      </c>
      <c r="N64" s="175" t="s">
        <v>246</v>
      </c>
      <c r="O64" s="134"/>
      <c r="P64" s="23"/>
      <c r="Q64" s="23"/>
    </row>
    <row r="65" spans="1:27" ht="14.25" customHeight="1" x14ac:dyDescent="0.3">
      <c r="B65" s="28" t="s">
        <v>247</v>
      </c>
      <c r="C65" s="24"/>
      <c r="D65" s="24"/>
      <c r="E65" s="134"/>
      <c r="F65" s="24"/>
      <c r="G65" s="60"/>
      <c r="H65" s="28"/>
      <c r="I65" s="24"/>
      <c r="K65" s="28" t="s">
        <v>102</v>
      </c>
      <c r="L65" s="182">
        <v>29.33</v>
      </c>
      <c r="M65" s="26" t="s">
        <v>99</v>
      </c>
      <c r="N65" s="175" t="s">
        <v>226</v>
      </c>
      <c r="O65" s="134"/>
      <c r="P65" s="23"/>
      <c r="T65" s="18" t="s">
        <v>124</v>
      </c>
      <c r="U65" s="18"/>
      <c r="V65" s="18"/>
      <c r="W65" s="18"/>
      <c r="X65" s="18"/>
      <c r="Y65" s="38"/>
      <c r="Z65" s="38"/>
    </row>
    <row r="66" spans="1:27" ht="14.25" customHeight="1" x14ac:dyDescent="0.3">
      <c r="B66" s="28" t="s">
        <v>248</v>
      </c>
      <c r="C66" s="24"/>
      <c r="D66" s="134">
        <v>37</v>
      </c>
      <c r="E66" s="28" t="s">
        <v>126</v>
      </c>
      <c r="F66" s="175" t="s">
        <v>226</v>
      </c>
      <c r="H66" s="24"/>
      <c r="N66" s="46" t="s">
        <v>249</v>
      </c>
      <c r="T66" s="28" t="s">
        <v>250</v>
      </c>
      <c r="U66" s="28"/>
      <c r="V66" s="28"/>
      <c r="W66" s="134">
        <v>602</v>
      </c>
      <c r="X66" s="60"/>
      <c r="Y66" s="30"/>
    </row>
    <row r="67" spans="1:27" ht="14.25" customHeight="1" x14ac:dyDescent="0.3">
      <c r="B67" s="28" t="s">
        <v>251</v>
      </c>
      <c r="C67" s="24"/>
      <c r="D67" s="134" t="s">
        <v>147</v>
      </c>
      <c r="E67" s="60"/>
      <c r="F67" s="30"/>
      <c r="G67" s="24"/>
      <c r="H67" s="24"/>
      <c r="J67" s="38"/>
      <c r="K67" s="18" t="s">
        <v>197</v>
      </c>
      <c r="L67" s="18"/>
      <c r="M67" s="18"/>
      <c r="N67" s="18"/>
      <c r="O67" s="38"/>
      <c r="P67" s="38"/>
      <c r="Q67" s="38"/>
      <c r="T67" s="28" t="s">
        <v>252</v>
      </c>
      <c r="U67" s="24"/>
      <c r="V67" s="213">
        <v>1030</v>
      </c>
      <c r="W67" s="26" t="s">
        <v>126</v>
      </c>
      <c r="X67" s="175" t="s">
        <v>253</v>
      </c>
      <c r="Y67" s="60"/>
    </row>
    <row r="68" spans="1:27" ht="14.25" customHeight="1" x14ac:dyDescent="0.3">
      <c r="J68" s="38"/>
      <c r="K68" s="28" t="s">
        <v>150</v>
      </c>
      <c r="L68" s="38"/>
      <c r="M68" s="192">
        <v>35.799999999999997</v>
      </c>
      <c r="N68" s="61"/>
      <c r="O68" s="39"/>
      <c r="P68" s="38"/>
      <c r="Q68" s="38"/>
      <c r="R68" s="38"/>
      <c r="S68" s="38"/>
    </row>
    <row r="69" spans="1:27" ht="14.25" customHeight="1" x14ac:dyDescent="0.3">
      <c r="A69" s="178"/>
      <c r="B69" s="178" t="s">
        <v>254</v>
      </c>
      <c r="C69" s="178"/>
      <c r="D69" s="178"/>
      <c r="E69" s="178"/>
      <c r="F69" s="178"/>
      <c r="G69" s="178"/>
      <c r="H69" s="178"/>
      <c r="I69" s="175"/>
      <c r="J69" s="175"/>
      <c r="K69" s="178"/>
      <c r="L69" s="175"/>
      <c r="M69" s="178"/>
      <c r="N69" s="178"/>
      <c r="O69" s="52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7" ht="14.25" customHeight="1" x14ac:dyDescent="0.3">
      <c r="A70" s="178"/>
      <c r="B70" s="178" t="s">
        <v>255</v>
      </c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5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23"/>
    </row>
    <row r="71" spans="1:27" ht="14.25" customHeight="1" x14ac:dyDescent="0.25">
      <c r="A71" s="52"/>
      <c r="B71" s="23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51"/>
      <c r="N71" s="50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7" x14ac:dyDescent="0.2">
      <c r="R72" s="57"/>
      <c r="S72" s="57"/>
      <c r="T72" s="56"/>
      <c r="U72" s="56"/>
      <c r="V72" s="56"/>
      <c r="W72" s="56"/>
      <c r="X72" s="56"/>
      <c r="Y72" s="56"/>
    </row>
    <row r="73" spans="1:27" x14ac:dyDescent="0.2">
      <c r="Z73" s="58"/>
    </row>
    <row r="74" spans="1:27" x14ac:dyDescent="0.2">
      <c r="Y74" s="23"/>
      <c r="Z74" s="23"/>
    </row>
    <row r="75" spans="1:27" x14ac:dyDescent="0.2">
      <c r="Z75" s="23"/>
    </row>
    <row r="76" spans="1:27" x14ac:dyDescent="0.2">
      <c r="L76" s="58" t="s">
        <v>256</v>
      </c>
      <c r="N76" s="46" t="s">
        <v>249</v>
      </c>
    </row>
  </sheetData>
  <mergeCells count="1">
    <mergeCell ref="P62:Q62"/>
  </mergeCells>
  <phoneticPr fontId="0" type="noConversion"/>
  <printOptions verticalCentered="1"/>
  <pageMargins left="0.25" right="0.25" top="0.75" bottom="0.75" header="0.3" footer="0.3"/>
  <pageSetup paperSize="123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74"/>
  <sheetViews>
    <sheetView topLeftCell="A44" zoomScale="130" zoomScaleNormal="130" workbookViewId="0">
      <selection activeCell="Z54" sqref="Z54"/>
    </sheetView>
  </sheetViews>
  <sheetFormatPr defaultRowHeight="12.75" x14ac:dyDescent="0.2"/>
  <cols>
    <col min="1" max="1" width="3.42578125" customWidth="1"/>
    <col min="2" max="2" width="5.85546875" customWidth="1"/>
    <col min="3" max="3" width="5.5703125" customWidth="1"/>
    <col min="4" max="4" width="5.28515625" customWidth="1"/>
    <col min="5" max="5" width="5.140625" customWidth="1"/>
    <col min="6" max="6" width="5.85546875" bestFit="1" customWidth="1"/>
    <col min="7" max="7" width="4.5703125" customWidth="1"/>
    <col min="8" max="8" width="3.28515625" customWidth="1"/>
    <col min="9" max="9" width="6.140625" customWidth="1"/>
    <col min="10" max="10" width="5.42578125" customWidth="1"/>
    <col min="11" max="11" width="6.85546875" customWidth="1"/>
    <col min="12" max="12" width="5.140625" customWidth="1"/>
    <col min="13" max="13" width="6.7109375" customWidth="1"/>
    <col min="14" max="14" width="7" customWidth="1"/>
    <col min="15" max="15" width="6.42578125" customWidth="1"/>
    <col min="16" max="16" width="4.85546875" customWidth="1"/>
    <col min="17" max="17" width="5.42578125" customWidth="1"/>
    <col min="18" max="18" width="3.85546875" customWidth="1"/>
    <col min="19" max="19" width="5.5703125" customWidth="1"/>
    <col min="20" max="20" width="6.5703125" customWidth="1"/>
    <col min="21" max="21" width="5.85546875" customWidth="1"/>
    <col min="22" max="22" width="6.5703125" customWidth="1"/>
    <col min="23" max="23" width="6.42578125" customWidth="1"/>
    <col min="24" max="24" width="6" customWidth="1"/>
    <col min="25" max="25" width="6.7109375" customWidth="1"/>
    <col min="26" max="26" width="14" customWidth="1"/>
    <col min="27" max="27" width="12" customWidth="1"/>
  </cols>
  <sheetData>
    <row r="1" spans="1:28" x14ac:dyDescent="0.2">
      <c r="T1" s="16"/>
      <c r="U1" s="16"/>
      <c r="V1" s="16"/>
      <c r="W1" s="16"/>
      <c r="X1" s="16"/>
      <c r="Y1" s="16"/>
      <c r="Z1" s="16"/>
    </row>
    <row r="2" spans="1:28" ht="15.2" customHeight="1" x14ac:dyDescent="0.3">
      <c r="A2" s="223" t="s">
        <v>0</v>
      </c>
      <c r="B2" s="223"/>
      <c r="C2" s="223"/>
      <c r="D2" s="223"/>
      <c r="E2" s="223"/>
      <c r="F2" s="223"/>
      <c r="G2" s="223"/>
      <c r="H2" s="223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223" t="s">
        <v>1</v>
      </c>
      <c r="V2" s="223" t="s">
        <v>257</v>
      </c>
      <c r="W2" s="223"/>
      <c r="X2" s="223"/>
      <c r="Y2" s="223" t="s">
        <v>258</v>
      </c>
      <c r="Z2" s="223"/>
    </row>
    <row r="3" spans="1:28" ht="15.2" customHeight="1" x14ac:dyDescent="0.3">
      <c r="A3" s="223" t="s">
        <v>2</v>
      </c>
      <c r="B3" s="223"/>
      <c r="C3" s="223"/>
      <c r="D3" s="223"/>
      <c r="E3" s="223"/>
      <c r="F3" s="223"/>
      <c r="G3" s="223"/>
      <c r="H3" s="223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223" t="s">
        <v>208</v>
      </c>
      <c r="Y3" s="223" t="s">
        <v>259</v>
      </c>
      <c r="Z3" s="223"/>
    </row>
    <row r="4" spans="1:28" ht="15.2" customHeight="1" x14ac:dyDescent="0.3">
      <c r="A4" s="223" t="s">
        <v>4</v>
      </c>
      <c r="B4" s="223"/>
      <c r="C4" s="223"/>
      <c r="D4" s="223"/>
      <c r="E4" s="223"/>
      <c r="F4" s="223"/>
      <c r="G4" s="223"/>
      <c r="H4" s="223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223"/>
      <c r="V4" s="223"/>
      <c r="W4" s="223"/>
      <c r="X4" s="223"/>
      <c r="Y4" s="223" t="s">
        <v>260</v>
      </c>
      <c r="Z4" s="223"/>
      <c r="AA4" s="223"/>
    </row>
    <row r="5" spans="1:28" ht="15.2" customHeight="1" x14ac:dyDescent="0.3">
      <c r="A5" s="223" t="s">
        <v>130</v>
      </c>
      <c r="B5" s="223"/>
      <c r="C5" s="223"/>
      <c r="D5" s="223"/>
      <c r="E5" s="223"/>
      <c r="F5" s="223"/>
      <c r="G5" s="223"/>
      <c r="H5" s="223"/>
      <c r="I5" s="170"/>
      <c r="J5" s="170"/>
      <c r="K5" s="170"/>
      <c r="L5" s="187" t="s">
        <v>261</v>
      </c>
      <c r="M5" s="178"/>
      <c r="N5" s="178"/>
      <c r="O5" s="178"/>
      <c r="P5" s="178"/>
      <c r="Q5" s="170"/>
      <c r="R5" s="170"/>
      <c r="S5" s="170"/>
      <c r="T5" s="170"/>
      <c r="U5" s="170"/>
      <c r="V5" s="170"/>
      <c r="W5" s="223" t="s">
        <v>249</v>
      </c>
      <c r="X5" s="223" t="s">
        <v>249</v>
      </c>
      <c r="Y5" s="223" t="s">
        <v>8</v>
      </c>
      <c r="Z5" s="170"/>
    </row>
    <row r="6" spans="1:28" ht="15.2" customHeight="1" x14ac:dyDescent="0.3">
      <c r="A6" s="223" t="s">
        <v>9</v>
      </c>
      <c r="B6" s="223"/>
      <c r="C6" s="223"/>
      <c r="D6" s="223"/>
      <c r="E6" s="223"/>
      <c r="F6" s="223"/>
      <c r="G6" s="223"/>
      <c r="H6" s="223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223"/>
      <c r="U6" s="223"/>
      <c r="V6" s="223"/>
      <c r="W6" s="223"/>
      <c r="X6" s="223"/>
      <c r="Y6" s="223" t="s">
        <v>132</v>
      </c>
      <c r="Z6" s="223"/>
    </row>
    <row r="7" spans="1:28" ht="15.2" customHeight="1" x14ac:dyDescent="0.3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211" t="s">
        <v>262</v>
      </c>
      <c r="L7" s="211"/>
      <c r="M7" s="211"/>
      <c r="N7" s="211"/>
      <c r="O7" s="211"/>
      <c r="P7" s="211"/>
      <c r="Q7" s="211"/>
      <c r="R7" s="211"/>
      <c r="S7" s="170"/>
      <c r="T7" s="170"/>
      <c r="U7" s="170"/>
      <c r="V7" s="170"/>
      <c r="W7" s="224"/>
      <c r="X7" s="170"/>
      <c r="Y7" s="170"/>
      <c r="Z7" s="170"/>
    </row>
    <row r="8" spans="1:28" ht="15.2" customHeight="1" x14ac:dyDescent="0.2"/>
    <row r="9" spans="1:28" ht="15.2" customHeight="1" x14ac:dyDescent="0.2">
      <c r="K9" s="20" t="s">
        <v>12</v>
      </c>
      <c r="L9" s="20"/>
      <c r="M9" s="20"/>
      <c r="N9" s="20"/>
      <c r="O9" s="20"/>
      <c r="P9" s="20"/>
      <c r="Q9" s="21"/>
      <c r="R9" s="21"/>
      <c r="S9" s="21"/>
    </row>
    <row r="10" spans="1:28" ht="15.2" customHeight="1" x14ac:dyDescent="0.3">
      <c r="A10" s="205"/>
      <c r="B10" s="206"/>
      <c r="C10" s="163" t="s">
        <v>13</v>
      </c>
      <c r="D10" s="163"/>
      <c r="E10" s="163"/>
      <c r="F10" s="207"/>
      <c r="G10" s="207"/>
      <c r="H10" s="207"/>
      <c r="I10" s="163" t="s">
        <v>134</v>
      </c>
      <c r="J10" s="163"/>
      <c r="K10" s="163"/>
      <c r="L10" s="207"/>
      <c r="M10" s="207"/>
      <c r="N10" s="207"/>
      <c r="O10" s="207"/>
      <c r="P10" s="207"/>
      <c r="Q10" s="163" t="s">
        <v>15</v>
      </c>
      <c r="R10" s="163"/>
      <c r="S10" s="163"/>
      <c r="T10" s="207"/>
      <c r="U10" s="206"/>
      <c r="V10" s="206"/>
      <c r="W10" s="206"/>
      <c r="X10" s="206"/>
      <c r="Y10" s="206"/>
      <c r="Z10" s="206"/>
      <c r="AA10" s="7"/>
    </row>
    <row r="11" spans="1:28" ht="15.2" customHeight="1" x14ac:dyDescent="0.2">
      <c r="A11" s="215" t="s">
        <v>16</v>
      </c>
      <c r="B11" s="216" t="s">
        <v>17</v>
      </c>
      <c r="C11" s="216" t="s">
        <v>17</v>
      </c>
      <c r="D11" s="216" t="s">
        <v>18</v>
      </c>
      <c r="E11" s="216" t="s">
        <v>19</v>
      </c>
      <c r="F11" s="216" t="s">
        <v>20</v>
      </c>
      <c r="G11" s="216" t="s">
        <v>21</v>
      </c>
      <c r="H11" s="216" t="s">
        <v>22</v>
      </c>
      <c r="I11" s="216" t="s">
        <v>23</v>
      </c>
      <c r="J11" s="216" t="s">
        <v>24</v>
      </c>
      <c r="K11" s="216" t="s">
        <v>24</v>
      </c>
      <c r="L11" s="216" t="s">
        <v>25</v>
      </c>
      <c r="M11" s="216" t="s">
        <v>26</v>
      </c>
      <c r="N11" s="216" t="s">
        <v>25</v>
      </c>
      <c r="O11" s="216" t="s">
        <v>26</v>
      </c>
      <c r="P11" s="216"/>
      <c r="Q11" s="216"/>
      <c r="R11" s="216" t="s">
        <v>25</v>
      </c>
      <c r="S11" s="216" t="s">
        <v>27</v>
      </c>
      <c r="T11" s="216" t="s">
        <v>28</v>
      </c>
      <c r="U11" s="216" t="s">
        <v>29</v>
      </c>
      <c r="V11" s="216" t="s">
        <v>30</v>
      </c>
      <c r="W11" s="216" t="s">
        <v>30</v>
      </c>
      <c r="X11" s="216" t="s">
        <v>31</v>
      </c>
      <c r="Y11" s="216" t="s">
        <v>32</v>
      </c>
      <c r="Z11" s="229" t="s">
        <v>210</v>
      </c>
      <c r="AA11" s="217"/>
      <c r="AB11" s="16"/>
    </row>
    <row r="12" spans="1:28" ht="15.2" customHeight="1" x14ac:dyDescent="0.2">
      <c r="A12" s="218" t="s">
        <v>18</v>
      </c>
      <c r="B12" s="216" t="s">
        <v>18</v>
      </c>
      <c r="C12" s="216" t="s">
        <v>35</v>
      </c>
      <c r="D12" s="216" t="s">
        <v>36</v>
      </c>
      <c r="E12" s="216" t="s">
        <v>37</v>
      </c>
      <c r="F12" s="216" t="s">
        <v>38</v>
      </c>
      <c r="G12" s="216" t="s">
        <v>16</v>
      </c>
      <c r="H12" s="216" t="s">
        <v>16</v>
      </c>
      <c r="I12" s="216" t="s">
        <v>39</v>
      </c>
      <c r="J12" s="216" t="s">
        <v>40</v>
      </c>
      <c r="K12" s="216" t="s">
        <v>41</v>
      </c>
      <c r="L12" s="216" t="s">
        <v>42</v>
      </c>
      <c r="M12" s="216" t="s">
        <v>42</v>
      </c>
      <c r="N12" s="216" t="s">
        <v>43</v>
      </c>
      <c r="O12" s="216" t="s">
        <v>43</v>
      </c>
      <c r="P12" s="216" t="s">
        <v>20</v>
      </c>
      <c r="Q12" s="216" t="s">
        <v>20</v>
      </c>
      <c r="R12" s="216" t="s">
        <v>44</v>
      </c>
      <c r="S12" s="216"/>
      <c r="T12" s="216" t="s">
        <v>44</v>
      </c>
      <c r="U12" s="216" t="s">
        <v>27</v>
      </c>
      <c r="V12" s="216" t="s">
        <v>45</v>
      </c>
      <c r="W12" s="216" t="s">
        <v>45</v>
      </c>
      <c r="X12" s="216" t="s">
        <v>46</v>
      </c>
      <c r="Y12" s="216" t="s">
        <v>47</v>
      </c>
      <c r="Z12" s="230"/>
      <c r="AA12" s="217"/>
      <c r="AB12" s="16"/>
    </row>
    <row r="13" spans="1:28" ht="15.2" customHeight="1" x14ac:dyDescent="0.2">
      <c r="A13" s="218" t="s">
        <v>49</v>
      </c>
      <c r="B13" s="216" t="s">
        <v>50</v>
      </c>
      <c r="C13" s="216" t="s">
        <v>51</v>
      </c>
      <c r="D13" s="216" t="s">
        <v>52</v>
      </c>
      <c r="E13" s="216" t="s">
        <v>53</v>
      </c>
      <c r="F13" s="216" t="s">
        <v>54</v>
      </c>
      <c r="G13" s="216" t="s">
        <v>16</v>
      </c>
      <c r="H13" s="216" t="s">
        <v>16</v>
      </c>
      <c r="I13" s="216" t="s">
        <v>55</v>
      </c>
      <c r="J13" s="216" t="s">
        <v>41</v>
      </c>
      <c r="K13" s="216" t="s">
        <v>56</v>
      </c>
      <c r="L13" s="216" t="s">
        <v>57</v>
      </c>
      <c r="M13" s="216" t="s">
        <v>57</v>
      </c>
      <c r="N13" s="216" t="s">
        <v>58</v>
      </c>
      <c r="O13" s="216" t="s">
        <v>58</v>
      </c>
      <c r="P13" s="216" t="s">
        <v>59</v>
      </c>
      <c r="Q13" s="216" t="s">
        <v>60</v>
      </c>
      <c r="R13" s="216" t="s">
        <v>61</v>
      </c>
      <c r="S13" s="216"/>
      <c r="T13" s="216" t="s">
        <v>61</v>
      </c>
      <c r="U13" s="180"/>
      <c r="V13" s="216" t="s">
        <v>62</v>
      </c>
      <c r="W13" s="216" t="s">
        <v>63</v>
      </c>
      <c r="X13" s="216" t="s">
        <v>64</v>
      </c>
      <c r="Y13" s="216" t="s">
        <v>25</v>
      </c>
      <c r="Z13" s="230"/>
      <c r="AA13" s="217"/>
      <c r="AB13" s="16"/>
    </row>
    <row r="14" spans="1:28" ht="15.2" customHeight="1" x14ac:dyDescent="0.2">
      <c r="A14" s="218" t="s">
        <v>66</v>
      </c>
      <c r="B14" s="216" t="s">
        <v>67</v>
      </c>
      <c r="C14" s="216" t="s">
        <v>67</v>
      </c>
      <c r="D14" s="216"/>
      <c r="E14" s="216"/>
      <c r="F14" s="216" t="s">
        <v>67</v>
      </c>
      <c r="G14" s="216"/>
      <c r="H14" s="216"/>
      <c r="I14" s="216"/>
      <c r="J14" s="216" t="s">
        <v>68</v>
      </c>
      <c r="K14" s="216" t="s">
        <v>69</v>
      </c>
      <c r="L14" s="216" t="s">
        <v>70</v>
      </c>
      <c r="M14" s="216" t="s">
        <v>70</v>
      </c>
      <c r="N14" s="216" t="s">
        <v>71</v>
      </c>
      <c r="O14" s="216" t="s">
        <v>71</v>
      </c>
      <c r="P14" s="216"/>
      <c r="Q14" s="216"/>
      <c r="R14" s="216"/>
      <c r="S14" s="216"/>
      <c r="T14" s="180"/>
      <c r="U14" s="216"/>
      <c r="V14" s="216" t="s">
        <v>72</v>
      </c>
      <c r="W14" s="216" t="s">
        <v>72</v>
      </c>
      <c r="X14" s="216" t="s">
        <v>73</v>
      </c>
      <c r="Y14" s="216" t="s">
        <v>74</v>
      </c>
      <c r="Z14" s="230"/>
      <c r="AA14" s="217"/>
      <c r="AB14" s="16"/>
    </row>
    <row r="15" spans="1:28" ht="15.2" customHeight="1" x14ac:dyDescent="0.2">
      <c r="A15" s="219"/>
      <c r="B15" s="220"/>
      <c r="C15" s="220"/>
      <c r="D15" s="220"/>
      <c r="E15" s="220"/>
      <c r="F15" s="220"/>
      <c r="G15" s="220"/>
      <c r="H15" s="220"/>
      <c r="I15" s="220"/>
      <c r="J15" s="220"/>
      <c r="K15" s="220" t="s">
        <v>68</v>
      </c>
      <c r="L15" s="220" t="s">
        <v>72</v>
      </c>
      <c r="M15" s="220" t="s">
        <v>72</v>
      </c>
      <c r="N15" s="220"/>
      <c r="O15" s="221"/>
      <c r="P15" s="220"/>
      <c r="Q15" s="220"/>
      <c r="R15" s="220"/>
      <c r="S15" s="220"/>
      <c r="T15" s="221"/>
      <c r="U15" s="220"/>
      <c r="V15" s="220"/>
      <c r="W15" s="220"/>
      <c r="X15" s="220" t="s">
        <v>67</v>
      </c>
      <c r="Y15" s="220"/>
      <c r="Z15" s="231"/>
      <c r="AA15" s="222"/>
      <c r="AB15" s="16"/>
    </row>
    <row r="16" spans="1:28" ht="15.2" customHeight="1" x14ac:dyDescent="0.3">
      <c r="A16" s="133">
        <v>1</v>
      </c>
      <c r="B16" s="134">
        <v>41</v>
      </c>
      <c r="C16" s="192">
        <v>24</v>
      </c>
      <c r="D16" s="135">
        <v>33</v>
      </c>
      <c r="E16" s="134">
        <v>-6</v>
      </c>
      <c r="F16" s="134">
        <v>29</v>
      </c>
      <c r="G16" s="135">
        <v>32</v>
      </c>
      <c r="H16" s="135">
        <v>0</v>
      </c>
      <c r="I16" s="141">
        <v>0.44</v>
      </c>
      <c r="J16" s="136">
        <v>5.7</v>
      </c>
      <c r="K16" s="134">
        <v>10</v>
      </c>
      <c r="L16" s="134">
        <v>100</v>
      </c>
      <c r="M16" s="134">
        <v>51</v>
      </c>
      <c r="N16" s="134">
        <v>3005</v>
      </c>
      <c r="O16" s="134">
        <v>2940</v>
      </c>
      <c r="P16" s="134">
        <v>13</v>
      </c>
      <c r="Q16" s="134">
        <v>2</v>
      </c>
      <c r="R16" s="134">
        <v>25</v>
      </c>
      <c r="S16" s="134" t="s">
        <v>51</v>
      </c>
      <c r="T16" s="136">
        <v>9.8000000000000007</v>
      </c>
      <c r="U16" s="134" t="s">
        <v>51</v>
      </c>
      <c r="V16" s="134">
        <v>3</v>
      </c>
      <c r="W16" s="134">
        <v>1</v>
      </c>
      <c r="X16" s="136">
        <v>35.799999999999997</v>
      </c>
      <c r="Y16" s="134">
        <v>730</v>
      </c>
      <c r="Z16" s="232" t="s">
        <v>263</v>
      </c>
      <c r="AA16" s="3"/>
    </row>
    <row r="17" spans="1:27" ht="15.2" customHeight="1" x14ac:dyDescent="0.3">
      <c r="A17" s="133">
        <v>2</v>
      </c>
      <c r="B17" s="138">
        <v>52</v>
      </c>
      <c r="C17" s="134">
        <v>27</v>
      </c>
      <c r="D17" s="135">
        <v>40</v>
      </c>
      <c r="E17" s="134">
        <v>-1</v>
      </c>
      <c r="F17" s="134">
        <v>36</v>
      </c>
      <c r="G17" s="135">
        <v>25</v>
      </c>
      <c r="H17" s="135">
        <v>0</v>
      </c>
      <c r="I17" s="135" t="s">
        <v>49</v>
      </c>
      <c r="J17" s="134" t="s">
        <v>49</v>
      </c>
      <c r="K17" s="134">
        <v>8</v>
      </c>
      <c r="L17" s="134">
        <v>90</v>
      </c>
      <c r="M17" s="134">
        <v>56</v>
      </c>
      <c r="N17" s="134">
        <v>3000</v>
      </c>
      <c r="O17" s="134">
        <v>2956</v>
      </c>
      <c r="P17" s="134">
        <v>6</v>
      </c>
      <c r="Q17" s="134">
        <v>5</v>
      </c>
      <c r="R17" s="134">
        <v>25</v>
      </c>
      <c r="S17" s="134" t="s">
        <v>138</v>
      </c>
      <c r="T17" s="136">
        <v>6.4</v>
      </c>
      <c r="U17" s="134" t="s">
        <v>139</v>
      </c>
      <c r="V17" s="134">
        <v>10</v>
      </c>
      <c r="W17" s="134">
        <v>0</v>
      </c>
      <c r="X17" s="140">
        <v>35.799999999999997</v>
      </c>
      <c r="Y17" s="138">
        <v>930</v>
      </c>
      <c r="Z17" s="232" t="s">
        <v>264</v>
      </c>
      <c r="AA17" s="3"/>
    </row>
    <row r="18" spans="1:27" ht="15.2" customHeight="1" x14ac:dyDescent="0.3">
      <c r="A18" s="133">
        <v>3</v>
      </c>
      <c r="B18" s="134">
        <v>45</v>
      </c>
      <c r="C18" s="134">
        <v>35</v>
      </c>
      <c r="D18" s="135">
        <v>40</v>
      </c>
      <c r="E18" s="134">
        <v>1</v>
      </c>
      <c r="F18" s="134">
        <v>37</v>
      </c>
      <c r="G18" s="135">
        <v>25</v>
      </c>
      <c r="H18" s="135">
        <v>0</v>
      </c>
      <c r="I18" s="134">
        <v>0</v>
      </c>
      <c r="J18" s="134">
        <v>0</v>
      </c>
      <c r="K18" s="134">
        <v>7</v>
      </c>
      <c r="L18" s="134">
        <v>88</v>
      </c>
      <c r="M18" s="134">
        <v>60</v>
      </c>
      <c r="N18" s="134">
        <v>2995</v>
      </c>
      <c r="O18" s="134">
        <v>2968</v>
      </c>
      <c r="P18" s="134">
        <v>5</v>
      </c>
      <c r="Q18" s="134">
        <v>4</v>
      </c>
      <c r="R18" s="134">
        <v>14</v>
      </c>
      <c r="S18" s="134" t="s">
        <v>142</v>
      </c>
      <c r="T18" s="136">
        <v>3.3</v>
      </c>
      <c r="U18" s="134" t="s">
        <v>144</v>
      </c>
      <c r="V18" s="134">
        <v>8</v>
      </c>
      <c r="W18" s="134">
        <v>9</v>
      </c>
      <c r="X18" s="136">
        <v>35.799999999999997</v>
      </c>
      <c r="Y18" s="134">
        <v>840</v>
      </c>
      <c r="Z18" s="232"/>
      <c r="AA18" s="3"/>
    </row>
    <row r="19" spans="1:27" ht="15.2" customHeight="1" x14ac:dyDescent="0.3">
      <c r="A19" s="133">
        <v>4</v>
      </c>
      <c r="B19" s="134">
        <v>38</v>
      </c>
      <c r="C19" s="134">
        <v>34</v>
      </c>
      <c r="D19" s="135">
        <v>36</v>
      </c>
      <c r="E19" s="134">
        <v>-3</v>
      </c>
      <c r="F19" s="134">
        <v>36</v>
      </c>
      <c r="G19" s="135">
        <v>29</v>
      </c>
      <c r="H19" s="135">
        <v>0</v>
      </c>
      <c r="I19" s="134">
        <v>0.23</v>
      </c>
      <c r="J19" s="134" t="s">
        <v>49</v>
      </c>
      <c r="K19" s="134">
        <v>6</v>
      </c>
      <c r="L19" s="134">
        <v>100</v>
      </c>
      <c r="M19" s="134">
        <v>76</v>
      </c>
      <c r="N19" s="134">
        <v>2995</v>
      </c>
      <c r="O19" s="134">
        <v>2947</v>
      </c>
      <c r="P19" s="134">
        <v>4</v>
      </c>
      <c r="Q19" s="134">
        <v>6</v>
      </c>
      <c r="R19" s="134">
        <v>25</v>
      </c>
      <c r="S19" s="134" t="s">
        <v>66</v>
      </c>
      <c r="T19" s="136">
        <v>6.4</v>
      </c>
      <c r="U19" s="139" t="s">
        <v>265</v>
      </c>
      <c r="V19" s="134">
        <v>10</v>
      </c>
      <c r="W19" s="134">
        <v>10</v>
      </c>
      <c r="X19" s="136">
        <v>36</v>
      </c>
      <c r="Y19" s="134">
        <v>510</v>
      </c>
      <c r="Z19" s="232" t="s">
        <v>266</v>
      </c>
      <c r="AA19" s="3"/>
    </row>
    <row r="20" spans="1:27" ht="15.2" customHeight="1" x14ac:dyDescent="0.3">
      <c r="A20" s="133">
        <v>5</v>
      </c>
      <c r="B20" s="138">
        <v>37</v>
      </c>
      <c r="C20" s="134">
        <v>26</v>
      </c>
      <c r="D20" s="135">
        <v>32</v>
      </c>
      <c r="E20" s="134">
        <v>-9</v>
      </c>
      <c r="F20" s="134">
        <v>26</v>
      </c>
      <c r="G20" s="135">
        <v>33</v>
      </c>
      <c r="H20" s="135">
        <v>0</v>
      </c>
      <c r="I20" s="134">
        <v>0.01</v>
      </c>
      <c r="J20" s="134" t="s">
        <v>49</v>
      </c>
      <c r="K20" s="134">
        <v>6</v>
      </c>
      <c r="L20" s="134">
        <v>100</v>
      </c>
      <c r="M20" s="134">
        <v>69</v>
      </c>
      <c r="N20" s="134">
        <v>3003</v>
      </c>
      <c r="O20" s="134">
        <v>2943</v>
      </c>
      <c r="P20" s="134">
        <v>1</v>
      </c>
      <c r="Q20" s="134">
        <v>8</v>
      </c>
      <c r="R20" s="134">
        <v>28</v>
      </c>
      <c r="S20" s="134" t="s">
        <v>144</v>
      </c>
      <c r="T20" s="134">
        <v>7.7</v>
      </c>
      <c r="U20" s="134" t="s">
        <v>144</v>
      </c>
      <c r="V20" s="134">
        <v>10</v>
      </c>
      <c r="W20" s="134">
        <v>10</v>
      </c>
      <c r="X20" s="140">
        <v>36.299999999999997</v>
      </c>
      <c r="Y20" s="138">
        <v>1140</v>
      </c>
      <c r="Z20" s="232" t="s">
        <v>145</v>
      </c>
      <c r="AA20" s="3"/>
    </row>
    <row r="21" spans="1:27" ht="15.2" customHeight="1" x14ac:dyDescent="0.3">
      <c r="A21" s="133">
        <v>6</v>
      </c>
      <c r="B21" s="134">
        <v>38</v>
      </c>
      <c r="C21" s="134">
        <v>22</v>
      </c>
      <c r="D21" s="135">
        <v>30</v>
      </c>
      <c r="E21" s="134">
        <v>-12</v>
      </c>
      <c r="F21" s="134">
        <v>26</v>
      </c>
      <c r="G21" s="135">
        <v>35</v>
      </c>
      <c r="H21" s="135">
        <v>0</v>
      </c>
      <c r="I21" s="134">
        <v>0</v>
      </c>
      <c r="J21" s="134">
        <v>0</v>
      </c>
      <c r="K21" s="134">
        <v>5</v>
      </c>
      <c r="L21" s="134">
        <v>79</v>
      </c>
      <c r="M21" s="134">
        <v>49</v>
      </c>
      <c r="N21" s="134">
        <v>3048</v>
      </c>
      <c r="O21" s="134">
        <v>3003</v>
      </c>
      <c r="P21" s="134">
        <v>8</v>
      </c>
      <c r="Q21" s="134">
        <v>3</v>
      </c>
      <c r="R21" s="134">
        <v>21</v>
      </c>
      <c r="S21" s="134" t="s">
        <v>142</v>
      </c>
      <c r="T21" s="136">
        <v>5.4</v>
      </c>
      <c r="U21" s="134" t="s">
        <v>142</v>
      </c>
      <c r="V21" s="134">
        <v>0</v>
      </c>
      <c r="W21" s="134">
        <v>1</v>
      </c>
      <c r="X21" s="136">
        <v>35.6</v>
      </c>
      <c r="Y21" s="134">
        <v>740</v>
      </c>
      <c r="Z21" s="232"/>
      <c r="AA21" s="3"/>
    </row>
    <row r="22" spans="1:27" ht="15.2" customHeight="1" x14ac:dyDescent="0.3">
      <c r="A22" s="133">
        <v>7</v>
      </c>
      <c r="B22" s="134">
        <v>47</v>
      </c>
      <c r="C22" s="134">
        <v>24</v>
      </c>
      <c r="D22" s="135">
        <v>36</v>
      </c>
      <c r="E22" s="134">
        <v>-6</v>
      </c>
      <c r="F22" s="134">
        <v>39</v>
      </c>
      <c r="G22" s="135">
        <v>29</v>
      </c>
      <c r="H22" s="135">
        <v>0</v>
      </c>
      <c r="I22" s="134">
        <v>0</v>
      </c>
      <c r="J22" s="134">
        <v>0</v>
      </c>
      <c r="K22" s="134">
        <v>4</v>
      </c>
      <c r="L22" s="134">
        <v>79</v>
      </c>
      <c r="M22" s="134">
        <v>52</v>
      </c>
      <c r="N22" s="134">
        <v>3051</v>
      </c>
      <c r="O22" s="134">
        <v>3027</v>
      </c>
      <c r="P22" s="134">
        <v>1</v>
      </c>
      <c r="Q22" s="134">
        <v>8</v>
      </c>
      <c r="R22" s="134">
        <v>16</v>
      </c>
      <c r="S22" s="134" t="s">
        <v>139</v>
      </c>
      <c r="T22" s="136">
        <v>4.2</v>
      </c>
      <c r="U22" s="134" t="s">
        <v>211</v>
      </c>
      <c r="V22" s="134">
        <v>9</v>
      </c>
      <c r="W22" s="134">
        <v>2</v>
      </c>
      <c r="X22" s="136">
        <v>35.799999999999997</v>
      </c>
      <c r="Y22" s="134">
        <v>730</v>
      </c>
      <c r="Z22" s="232"/>
      <c r="AA22" s="3"/>
    </row>
    <row r="23" spans="1:27" ht="15.2" customHeight="1" x14ac:dyDescent="0.3">
      <c r="A23" s="133">
        <v>8</v>
      </c>
      <c r="B23" s="134">
        <v>65</v>
      </c>
      <c r="C23" s="134">
        <v>37</v>
      </c>
      <c r="D23" s="135">
        <v>51</v>
      </c>
      <c r="E23" s="134">
        <v>10</v>
      </c>
      <c r="F23" s="134">
        <v>55</v>
      </c>
      <c r="G23" s="135">
        <v>14</v>
      </c>
      <c r="H23" s="135">
        <v>0</v>
      </c>
      <c r="I23" s="134">
        <v>0</v>
      </c>
      <c r="J23" s="134">
        <v>0</v>
      </c>
      <c r="K23" s="134">
        <v>1</v>
      </c>
      <c r="L23" s="134">
        <v>85</v>
      </c>
      <c r="M23" s="134">
        <v>32</v>
      </c>
      <c r="N23" s="134">
        <v>3030</v>
      </c>
      <c r="O23" s="134">
        <v>3015</v>
      </c>
      <c r="P23" s="134">
        <v>3</v>
      </c>
      <c r="Q23" s="134">
        <v>6</v>
      </c>
      <c r="R23" s="134">
        <v>17</v>
      </c>
      <c r="S23" s="134" t="s">
        <v>139</v>
      </c>
      <c r="T23" s="136">
        <v>4.5</v>
      </c>
      <c r="U23" s="134" t="s">
        <v>139</v>
      </c>
      <c r="V23" s="134">
        <v>9</v>
      </c>
      <c r="W23" s="134">
        <v>0</v>
      </c>
      <c r="X23" s="136">
        <v>61.2</v>
      </c>
      <c r="Y23" s="134">
        <v>720</v>
      </c>
      <c r="Z23" s="232" t="s">
        <v>267</v>
      </c>
      <c r="AA23" s="3"/>
    </row>
    <row r="24" spans="1:27" ht="15.2" customHeight="1" x14ac:dyDescent="0.3">
      <c r="A24" s="133">
        <v>9</v>
      </c>
      <c r="B24" s="134">
        <v>66</v>
      </c>
      <c r="C24" s="134">
        <v>49</v>
      </c>
      <c r="D24" s="135">
        <v>58</v>
      </c>
      <c r="E24" s="134">
        <v>17</v>
      </c>
      <c r="F24" s="134">
        <v>60</v>
      </c>
      <c r="G24" s="135">
        <v>7</v>
      </c>
      <c r="H24" s="135">
        <v>0</v>
      </c>
      <c r="I24" s="134" t="s">
        <v>49</v>
      </c>
      <c r="J24" s="135">
        <v>0</v>
      </c>
      <c r="K24" s="134">
        <v>0</v>
      </c>
      <c r="L24" s="134">
        <v>49</v>
      </c>
      <c r="M24" s="134">
        <v>30</v>
      </c>
      <c r="N24" s="134">
        <v>3027</v>
      </c>
      <c r="O24" s="192">
        <v>3016</v>
      </c>
      <c r="P24" s="134">
        <v>5</v>
      </c>
      <c r="Q24" s="134">
        <v>6</v>
      </c>
      <c r="R24" s="134">
        <v>19</v>
      </c>
      <c r="S24" s="134" t="s">
        <v>138</v>
      </c>
      <c r="T24" s="136">
        <v>5.7</v>
      </c>
      <c r="U24" s="134" t="s">
        <v>141</v>
      </c>
      <c r="V24" s="134">
        <v>5</v>
      </c>
      <c r="W24" s="134">
        <v>10</v>
      </c>
      <c r="X24" s="136">
        <v>66.2</v>
      </c>
      <c r="Y24" s="134">
        <v>800</v>
      </c>
      <c r="Z24" s="232" t="s">
        <v>268</v>
      </c>
      <c r="AA24" s="3"/>
    </row>
    <row r="25" spans="1:27" ht="15.2" customHeight="1" x14ac:dyDescent="0.3">
      <c r="A25" s="133">
        <v>10</v>
      </c>
      <c r="B25" s="134">
        <v>72</v>
      </c>
      <c r="C25" s="134">
        <v>47</v>
      </c>
      <c r="D25" s="135">
        <v>60</v>
      </c>
      <c r="E25" s="134">
        <v>17</v>
      </c>
      <c r="F25" s="134">
        <v>57</v>
      </c>
      <c r="G25" s="135">
        <v>5</v>
      </c>
      <c r="H25" s="135">
        <v>0</v>
      </c>
      <c r="I25" s="135">
        <v>0</v>
      </c>
      <c r="J25" s="134">
        <v>0</v>
      </c>
      <c r="K25" s="134">
        <v>0</v>
      </c>
      <c r="L25" s="134">
        <v>66</v>
      </c>
      <c r="M25" s="134">
        <v>23</v>
      </c>
      <c r="N25" s="134">
        <v>3025</v>
      </c>
      <c r="O25" s="134">
        <v>3015</v>
      </c>
      <c r="P25" s="134">
        <v>1</v>
      </c>
      <c r="Q25" s="134">
        <v>3</v>
      </c>
      <c r="R25" s="134">
        <v>13</v>
      </c>
      <c r="S25" s="134" t="s">
        <v>76</v>
      </c>
      <c r="T25" s="134">
        <v>2.9</v>
      </c>
      <c r="U25" s="134" t="s">
        <v>144</v>
      </c>
      <c r="V25" s="134">
        <v>0</v>
      </c>
      <c r="W25" s="134">
        <v>1</v>
      </c>
      <c r="X25" s="136"/>
      <c r="Y25" s="134">
        <v>770</v>
      </c>
      <c r="Z25" s="232" t="s">
        <v>269</v>
      </c>
      <c r="AA25" s="3"/>
    </row>
    <row r="26" spans="1:27" ht="15.2" customHeight="1" x14ac:dyDescent="0.3">
      <c r="A26" s="133">
        <v>11</v>
      </c>
      <c r="B26" s="134">
        <v>81</v>
      </c>
      <c r="C26" s="192">
        <v>56</v>
      </c>
      <c r="D26" s="135">
        <v>69</v>
      </c>
      <c r="E26" s="134">
        <v>25</v>
      </c>
      <c r="F26" s="134">
        <v>65</v>
      </c>
      <c r="G26" s="135">
        <v>0</v>
      </c>
      <c r="H26" s="135">
        <v>4</v>
      </c>
      <c r="I26" s="134">
        <v>0</v>
      </c>
      <c r="J26" s="134">
        <v>0</v>
      </c>
      <c r="K26" s="134">
        <v>0</v>
      </c>
      <c r="L26" s="134">
        <v>69</v>
      </c>
      <c r="M26" s="134">
        <v>24</v>
      </c>
      <c r="N26" s="134">
        <v>3016</v>
      </c>
      <c r="O26" s="134">
        <v>2981</v>
      </c>
      <c r="P26" s="134">
        <v>5</v>
      </c>
      <c r="Q26" s="134">
        <v>8</v>
      </c>
      <c r="R26" s="134">
        <v>21</v>
      </c>
      <c r="S26" s="134" t="s">
        <v>138</v>
      </c>
      <c r="T26" s="136">
        <v>5.7</v>
      </c>
      <c r="U26" s="134" t="s">
        <v>141</v>
      </c>
      <c r="V26" s="134">
        <v>7</v>
      </c>
      <c r="W26" s="134">
        <v>1</v>
      </c>
      <c r="X26" s="136"/>
      <c r="Y26" s="192">
        <v>730</v>
      </c>
      <c r="Z26" s="232" t="s">
        <v>270</v>
      </c>
      <c r="AA26" s="3"/>
    </row>
    <row r="27" spans="1:27" ht="15.2" customHeight="1" x14ac:dyDescent="0.3">
      <c r="A27" s="133">
        <v>12</v>
      </c>
      <c r="B27" s="134">
        <v>88</v>
      </c>
      <c r="C27" s="134">
        <v>64</v>
      </c>
      <c r="D27" s="135">
        <v>76</v>
      </c>
      <c r="E27" s="134">
        <v>31</v>
      </c>
      <c r="F27" s="134">
        <v>74</v>
      </c>
      <c r="G27" s="135">
        <v>0</v>
      </c>
      <c r="H27" s="135">
        <v>11</v>
      </c>
      <c r="I27" s="135">
        <v>0</v>
      </c>
      <c r="J27" s="134">
        <v>0</v>
      </c>
      <c r="K27" s="134">
        <v>0</v>
      </c>
      <c r="L27" s="134">
        <v>61</v>
      </c>
      <c r="M27" s="134">
        <v>30</v>
      </c>
      <c r="N27" s="192">
        <v>2982</v>
      </c>
      <c r="O27" s="134">
        <v>2964</v>
      </c>
      <c r="P27" s="134">
        <v>6</v>
      </c>
      <c r="Q27" s="134">
        <v>3</v>
      </c>
      <c r="R27" s="134">
        <v>21</v>
      </c>
      <c r="S27" s="134" t="s">
        <v>76</v>
      </c>
      <c r="T27" s="136">
        <v>6</v>
      </c>
      <c r="U27" s="134" t="s">
        <v>141</v>
      </c>
      <c r="V27" s="134">
        <v>0</v>
      </c>
      <c r="W27" s="134">
        <v>0</v>
      </c>
      <c r="X27" s="136"/>
      <c r="Y27" s="134">
        <v>730</v>
      </c>
      <c r="Z27" s="232"/>
      <c r="AA27" s="3"/>
    </row>
    <row r="28" spans="1:27" ht="15.2" customHeight="1" x14ac:dyDescent="0.3">
      <c r="A28" s="133">
        <v>13</v>
      </c>
      <c r="B28" s="134">
        <v>88</v>
      </c>
      <c r="C28" s="134">
        <v>63</v>
      </c>
      <c r="D28" s="135">
        <v>76</v>
      </c>
      <c r="E28" s="134">
        <v>31</v>
      </c>
      <c r="F28" s="134">
        <v>71</v>
      </c>
      <c r="G28" s="135">
        <v>0</v>
      </c>
      <c r="H28" s="135">
        <v>11</v>
      </c>
      <c r="I28" s="135">
        <v>0</v>
      </c>
      <c r="J28" s="134">
        <v>0</v>
      </c>
      <c r="K28" s="134">
        <v>0</v>
      </c>
      <c r="L28" s="134">
        <v>56</v>
      </c>
      <c r="M28" s="134">
        <v>19</v>
      </c>
      <c r="N28" s="134">
        <v>2971</v>
      </c>
      <c r="O28" s="134">
        <v>2954</v>
      </c>
      <c r="P28" s="134">
        <v>3</v>
      </c>
      <c r="Q28" s="134">
        <v>7</v>
      </c>
      <c r="R28" s="134">
        <v>26</v>
      </c>
      <c r="S28" s="134" t="s">
        <v>75</v>
      </c>
      <c r="T28" s="136">
        <v>7.3</v>
      </c>
      <c r="U28" s="134" t="s">
        <v>75</v>
      </c>
      <c r="V28" s="134">
        <v>0</v>
      </c>
      <c r="W28" s="134">
        <v>0</v>
      </c>
      <c r="X28" s="136"/>
      <c r="Y28" s="134">
        <v>740</v>
      </c>
      <c r="Z28" s="232"/>
      <c r="AA28" s="3"/>
    </row>
    <row r="29" spans="1:27" ht="15.2" customHeight="1" x14ac:dyDescent="0.3">
      <c r="A29" s="133">
        <v>14</v>
      </c>
      <c r="B29" s="134">
        <v>84</v>
      </c>
      <c r="C29" s="134">
        <v>59</v>
      </c>
      <c r="D29" s="135">
        <v>72</v>
      </c>
      <c r="E29" s="134">
        <v>25</v>
      </c>
      <c r="F29" s="134">
        <v>59</v>
      </c>
      <c r="G29" s="135">
        <v>0</v>
      </c>
      <c r="H29" s="135">
        <v>7</v>
      </c>
      <c r="I29" s="141" t="s">
        <v>49</v>
      </c>
      <c r="J29" s="134">
        <v>0</v>
      </c>
      <c r="K29" s="134">
        <v>0</v>
      </c>
      <c r="L29" s="134">
        <v>76</v>
      </c>
      <c r="M29" s="134">
        <v>25</v>
      </c>
      <c r="N29" s="134">
        <v>2973</v>
      </c>
      <c r="O29" s="134">
        <v>2957</v>
      </c>
      <c r="P29" s="134">
        <v>6</v>
      </c>
      <c r="Q29" s="134">
        <v>4</v>
      </c>
      <c r="R29" s="134">
        <v>26</v>
      </c>
      <c r="S29" s="134" t="s">
        <v>76</v>
      </c>
      <c r="T29" s="136">
        <v>6.1</v>
      </c>
      <c r="U29" s="134" t="s">
        <v>141</v>
      </c>
      <c r="V29" s="134">
        <v>0</v>
      </c>
      <c r="W29" s="134">
        <v>10</v>
      </c>
      <c r="X29" s="136"/>
      <c r="Y29" s="134">
        <v>730</v>
      </c>
      <c r="Z29" s="232"/>
      <c r="AA29" s="3"/>
    </row>
    <row r="30" spans="1:27" ht="15.2" customHeight="1" x14ac:dyDescent="0.3">
      <c r="A30" s="133">
        <v>15</v>
      </c>
      <c r="B30" s="192">
        <v>59</v>
      </c>
      <c r="C30" s="134">
        <v>38</v>
      </c>
      <c r="D30" s="135">
        <v>49</v>
      </c>
      <c r="E30" s="134">
        <v>1</v>
      </c>
      <c r="F30" s="134">
        <v>38</v>
      </c>
      <c r="G30" s="135">
        <v>16</v>
      </c>
      <c r="H30" s="135">
        <v>0</v>
      </c>
      <c r="I30" s="141">
        <v>0.24</v>
      </c>
      <c r="J30" s="134">
        <v>0</v>
      </c>
      <c r="K30" s="134">
        <v>0</v>
      </c>
      <c r="L30" s="134">
        <v>93</v>
      </c>
      <c r="M30" s="134">
        <v>75</v>
      </c>
      <c r="N30" s="134">
        <v>2985</v>
      </c>
      <c r="O30" s="134">
        <v>2969</v>
      </c>
      <c r="P30" s="134">
        <v>5</v>
      </c>
      <c r="Q30" s="134">
        <v>3</v>
      </c>
      <c r="R30" s="134">
        <v>17</v>
      </c>
      <c r="S30" s="134" t="s">
        <v>78</v>
      </c>
      <c r="T30" s="136">
        <v>4</v>
      </c>
      <c r="U30" s="134" t="s">
        <v>78</v>
      </c>
      <c r="V30" s="134">
        <v>10</v>
      </c>
      <c r="W30" s="134">
        <v>10</v>
      </c>
      <c r="X30" s="136"/>
      <c r="Y30" s="134">
        <v>220</v>
      </c>
      <c r="Z30" s="232"/>
      <c r="AA30" s="3"/>
    </row>
    <row r="31" spans="1:27" ht="15.2" customHeight="1" x14ac:dyDescent="0.3">
      <c r="A31" s="133">
        <v>16</v>
      </c>
      <c r="B31" s="134">
        <v>39</v>
      </c>
      <c r="C31" s="134">
        <v>30</v>
      </c>
      <c r="D31" s="135">
        <v>35</v>
      </c>
      <c r="E31" s="134">
        <v>-14</v>
      </c>
      <c r="F31" s="134">
        <v>33</v>
      </c>
      <c r="G31" s="135">
        <v>30</v>
      </c>
      <c r="H31" s="135">
        <v>0</v>
      </c>
      <c r="I31" s="134">
        <v>0.73</v>
      </c>
      <c r="J31" s="136">
        <v>2.6</v>
      </c>
      <c r="K31" s="134">
        <v>2</v>
      </c>
      <c r="L31" s="134">
        <v>92</v>
      </c>
      <c r="M31" s="134">
        <v>70</v>
      </c>
      <c r="N31" s="134">
        <v>2982</v>
      </c>
      <c r="O31" s="134">
        <v>2972</v>
      </c>
      <c r="P31" s="134">
        <v>8</v>
      </c>
      <c r="Q31" s="134">
        <v>4</v>
      </c>
      <c r="R31" s="134">
        <v>26</v>
      </c>
      <c r="S31" s="134" t="s">
        <v>77</v>
      </c>
      <c r="T31" s="136">
        <v>5.7</v>
      </c>
      <c r="U31" s="134" t="s">
        <v>78</v>
      </c>
      <c r="V31" s="134">
        <v>10</v>
      </c>
      <c r="W31" s="134">
        <v>10</v>
      </c>
      <c r="X31" s="136"/>
      <c r="Y31" s="134">
        <v>240</v>
      </c>
      <c r="Z31" s="232" t="s">
        <v>213</v>
      </c>
      <c r="AA31" s="3"/>
    </row>
    <row r="32" spans="1:27" ht="15.2" customHeight="1" x14ac:dyDescent="0.3">
      <c r="A32" s="133">
        <v>17</v>
      </c>
      <c r="B32" s="134">
        <v>48</v>
      </c>
      <c r="C32" s="134">
        <v>31</v>
      </c>
      <c r="D32" s="135">
        <v>40</v>
      </c>
      <c r="E32" s="134">
        <v>-9</v>
      </c>
      <c r="F32" s="134">
        <v>37</v>
      </c>
      <c r="G32" s="135">
        <v>25</v>
      </c>
      <c r="H32" s="135">
        <v>0</v>
      </c>
      <c r="I32" s="135">
        <v>0</v>
      </c>
      <c r="J32" s="134">
        <v>0</v>
      </c>
      <c r="K32" s="134">
        <v>0</v>
      </c>
      <c r="L32" s="134">
        <v>86</v>
      </c>
      <c r="M32" s="134">
        <v>46</v>
      </c>
      <c r="N32" s="134">
        <v>2991</v>
      </c>
      <c r="O32" s="134">
        <v>2971</v>
      </c>
      <c r="P32" s="134">
        <v>9</v>
      </c>
      <c r="Q32" s="134">
        <v>12</v>
      </c>
      <c r="R32" s="134">
        <v>27</v>
      </c>
      <c r="S32" s="134" t="s">
        <v>78</v>
      </c>
      <c r="T32" s="136">
        <v>6</v>
      </c>
      <c r="U32" s="134" t="s">
        <v>143</v>
      </c>
      <c r="V32" s="134">
        <v>3</v>
      </c>
      <c r="W32" s="134">
        <v>0</v>
      </c>
      <c r="X32" s="136"/>
      <c r="Y32" s="134">
        <v>950</v>
      </c>
      <c r="Z32" s="232"/>
      <c r="AA32" s="3"/>
    </row>
    <row r="33" spans="1:29" ht="15.2" customHeight="1" x14ac:dyDescent="0.3">
      <c r="A33" s="133">
        <v>18</v>
      </c>
      <c r="B33" s="134">
        <v>57</v>
      </c>
      <c r="C33" s="134">
        <v>30</v>
      </c>
      <c r="D33" s="135">
        <v>44</v>
      </c>
      <c r="E33" s="134">
        <v>-5</v>
      </c>
      <c r="F33" s="134">
        <v>46</v>
      </c>
      <c r="G33" s="135">
        <v>21</v>
      </c>
      <c r="H33" s="135">
        <v>0</v>
      </c>
      <c r="I33" s="134">
        <v>0</v>
      </c>
      <c r="J33" s="134">
        <v>0</v>
      </c>
      <c r="K33" s="134">
        <v>0</v>
      </c>
      <c r="L33" s="134">
        <v>81</v>
      </c>
      <c r="M33" s="134">
        <v>30</v>
      </c>
      <c r="N33" s="134">
        <v>3000</v>
      </c>
      <c r="O33" s="134">
        <v>2989</v>
      </c>
      <c r="P33" s="134">
        <v>1</v>
      </c>
      <c r="Q33" s="134">
        <v>3</v>
      </c>
      <c r="R33" s="192">
        <v>13</v>
      </c>
      <c r="S33" s="192" t="s">
        <v>141</v>
      </c>
      <c r="T33" s="136">
        <v>2.9</v>
      </c>
      <c r="U33" s="134" t="s">
        <v>78</v>
      </c>
      <c r="V33" s="134">
        <v>0</v>
      </c>
      <c r="W33" s="134">
        <v>7</v>
      </c>
      <c r="X33" s="136"/>
      <c r="Y33" s="134">
        <v>780</v>
      </c>
      <c r="Z33" s="232"/>
      <c r="AA33" s="11"/>
      <c r="AB33" s="41"/>
      <c r="AC33" s="41"/>
    </row>
    <row r="34" spans="1:29" ht="15.2" customHeight="1" x14ac:dyDescent="0.3">
      <c r="A34" s="133">
        <v>19</v>
      </c>
      <c r="B34" s="134">
        <v>46</v>
      </c>
      <c r="C34" s="134">
        <v>36</v>
      </c>
      <c r="D34" s="135">
        <v>41</v>
      </c>
      <c r="E34" s="134">
        <v>-8</v>
      </c>
      <c r="F34" s="134">
        <v>37</v>
      </c>
      <c r="G34" s="135">
        <v>24</v>
      </c>
      <c r="H34" s="135">
        <v>0</v>
      </c>
      <c r="I34" s="141">
        <v>0.89</v>
      </c>
      <c r="J34" s="134">
        <v>0</v>
      </c>
      <c r="K34" s="134">
        <v>0</v>
      </c>
      <c r="L34" s="134">
        <v>93</v>
      </c>
      <c r="M34" s="134">
        <v>40</v>
      </c>
      <c r="N34" s="134">
        <v>2997</v>
      </c>
      <c r="O34" s="134">
        <v>2976</v>
      </c>
      <c r="P34" s="134">
        <v>10</v>
      </c>
      <c r="Q34" s="134">
        <v>5</v>
      </c>
      <c r="R34" s="134">
        <v>27</v>
      </c>
      <c r="S34" s="134" t="s">
        <v>66</v>
      </c>
      <c r="T34" s="136">
        <v>6.2</v>
      </c>
      <c r="U34" s="134" t="s">
        <v>66</v>
      </c>
      <c r="V34" s="134">
        <v>10</v>
      </c>
      <c r="W34" s="134">
        <v>10</v>
      </c>
      <c r="X34" s="136"/>
      <c r="Y34" s="134">
        <v>350</v>
      </c>
      <c r="Z34" s="232" t="s">
        <v>271</v>
      </c>
      <c r="AA34" s="3"/>
    </row>
    <row r="35" spans="1:29" ht="15.2" customHeight="1" x14ac:dyDescent="0.3">
      <c r="A35" s="133">
        <v>20</v>
      </c>
      <c r="B35" s="134">
        <v>42</v>
      </c>
      <c r="C35" s="138">
        <v>36</v>
      </c>
      <c r="D35" s="135">
        <v>39</v>
      </c>
      <c r="E35" s="134">
        <v>-9</v>
      </c>
      <c r="F35" s="134">
        <v>38</v>
      </c>
      <c r="G35" s="135">
        <v>26</v>
      </c>
      <c r="H35" s="135">
        <v>0</v>
      </c>
      <c r="I35" s="134">
        <v>0.56000000000000005</v>
      </c>
      <c r="J35" s="134">
        <v>0</v>
      </c>
      <c r="K35" s="134">
        <v>0</v>
      </c>
      <c r="L35" s="134">
        <v>92</v>
      </c>
      <c r="M35" s="134">
        <v>77</v>
      </c>
      <c r="N35" s="134">
        <v>2997</v>
      </c>
      <c r="O35" s="134">
        <v>2961</v>
      </c>
      <c r="P35" s="134">
        <v>1</v>
      </c>
      <c r="Q35" s="134">
        <v>5</v>
      </c>
      <c r="R35" s="134">
        <v>24</v>
      </c>
      <c r="S35" s="134" t="s">
        <v>147</v>
      </c>
      <c r="T35" s="136">
        <v>5</v>
      </c>
      <c r="U35" s="134" t="s">
        <v>211</v>
      </c>
      <c r="V35" s="134">
        <v>10</v>
      </c>
      <c r="W35" s="134">
        <v>10</v>
      </c>
      <c r="X35" s="136"/>
      <c r="Y35" s="134">
        <v>240</v>
      </c>
      <c r="Z35" s="232" t="s">
        <v>272</v>
      </c>
      <c r="AA35" s="3"/>
    </row>
    <row r="36" spans="1:29" ht="15.2" customHeight="1" x14ac:dyDescent="0.3">
      <c r="A36" s="133">
        <v>21</v>
      </c>
      <c r="B36" s="134">
        <v>41</v>
      </c>
      <c r="C36" s="134">
        <v>33</v>
      </c>
      <c r="D36" s="135">
        <v>37</v>
      </c>
      <c r="E36" s="134">
        <v>-12</v>
      </c>
      <c r="F36" s="134">
        <v>33</v>
      </c>
      <c r="G36" s="135">
        <v>28</v>
      </c>
      <c r="H36" s="135">
        <v>0</v>
      </c>
      <c r="I36" s="134">
        <v>0.02</v>
      </c>
      <c r="J36" s="134" t="s">
        <v>49</v>
      </c>
      <c r="K36" s="134">
        <v>0</v>
      </c>
      <c r="L36" s="134">
        <v>85</v>
      </c>
      <c r="M36" s="134">
        <v>51</v>
      </c>
      <c r="N36" s="134">
        <v>2983</v>
      </c>
      <c r="O36" s="134">
        <v>2970</v>
      </c>
      <c r="P36" s="134">
        <v>6</v>
      </c>
      <c r="Q36" s="134">
        <v>3</v>
      </c>
      <c r="R36" s="134">
        <v>22</v>
      </c>
      <c r="S36" s="134" t="s">
        <v>142</v>
      </c>
      <c r="T36" s="134">
        <v>6.1</v>
      </c>
      <c r="U36" s="134" t="s">
        <v>76</v>
      </c>
      <c r="V36" s="134">
        <v>10</v>
      </c>
      <c r="W36" s="134">
        <v>10</v>
      </c>
      <c r="X36" s="136"/>
      <c r="Y36" s="134">
        <v>740</v>
      </c>
      <c r="Z36" s="232"/>
      <c r="AA36" s="3"/>
    </row>
    <row r="37" spans="1:29" ht="15.2" customHeight="1" x14ac:dyDescent="0.3">
      <c r="A37" s="133">
        <v>22</v>
      </c>
      <c r="B37" s="134">
        <v>36</v>
      </c>
      <c r="C37" s="134">
        <v>31</v>
      </c>
      <c r="D37" s="135">
        <v>34</v>
      </c>
      <c r="E37" s="134">
        <v>-14</v>
      </c>
      <c r="F37" s="134">
        <v>34</v>
      </c>
      <c r="G37" s="135">
        <v>31</v>
      </c>
      <c r="H37" s="135">
        <v>0</v>
      </c>
      <c r="I37" s="141">
        <v>0.04</v>
      </c>
      <c r="J37" s="134">
        <v>0.2</v>
      </c>
      <c r="K37" s="134">
        <v>0</v>
      </c>
      <c r="L37" s="134">
        <v>89</v>
      </c>
      <c r="M37" s="134">
        <v>67</v>
      </c>
      <c r="N37" s="134">
        <v>3006</v>
      </c>
      <c r="O37" s="134">
        <v>2981</v>
      </c>
      <c r="P37" s="134">
        <v>5</v>
      </c>
      <c r="Q37" s="134">
        <v>5</v>
      </c>
      <c r="R37" s="134">
        <v>19</v>
      </c>
      <c r="S37" s="134" t="s">
        <v>78</v>
      </c>
      <c r="T37" s="136">
        <v>4.4000000000000004</v>
      </c>
      <c r="U37" s="134" t="s">
        <v>78</v>
      </c>
      <c r="V37" s="134">
        <v>10</v>
      </c>
      <c r="W37" s="134">
        <v>10</v>
      </c>
      <c r="X37" s="136"/>
      <c r="Y37" s="134">
        <v>380</v>
      </c>
      <c r="Z37" s="232"/>
      <c r="AA37" s="3"/>
    </row>
    <row r="38" spans="1:29" ht="15.2" customHeight="1" x14ac:dyDescent="0.3">
      <c r="A38" s="133">
        <v>23</v>
      </c>
      <c r="B38" s="134">
        <v>43</v>
      </c>
      <c r="C38" s="134">
        <v>29</v>
      </c>
      <c r="D38" s="135">
        <v>36</v>
      </c>
      <c r="E38" s="134">
        <v>-14</v>
      </c>
      <c r="F38" s="134">
        <v>35</v>
      </c>
      <c r="G38" s="135">
        <v>29</v>
      </c>
      <c r="H38" s="135">
        <v>0</v>
      </c>
      <c r="I38" s="141" t="s">
        <v>49</v>
      </c>
      <c r="J38" s="135" t="s">
        <v>49</v>
      </c>
      <c r="K38" s="134">
        <v>0</v>
      </c>
      <c r="L38" s="134">
        <v>83</v>
      </c>
      <c r="M38" s="134">
        <v>44</v>
      </c>
      <c r="N38" s="134">
        <v>3012</v>
      </c>
      <c r="O38" s="134">
        <v>3004</v>
      </c>
      <c r="P38" s="134">
        <v>1</v>
      </c>
      <c r="Q38" s="134">
        <v>6</v>
      </c>
      <c r="R38" s="134">
        <v>13</v>
      </c>
      <c r="S38" s="134" t="s">
        <v>142</v>
      </c>
      <c r="T38" s="136">
        <v>3</v>
      </c>
      <c r="U38" s="134" t="s">
        <v>143</v>
      </c>
      <c r="V38" s="134">
        <v>1</v>
      </c>
      <c r="W38" s="134">
        <v>9</v>
      </c>
      <c r="X38" s="136"/>
      <c r="Y38" s="134">
        <v>1130</v>
      </c>
      <c r="Z38" s="232"/>
      <c r="AA38" s="3"/>
    </row>
    <row r="39" spans="1:29" ht="15.2" customHeight="1" x14ac:dyDescent="0.3">
      <c r="A39" s="133">
        <v>24</v>
      </c>
      <c r="B39" s="134">
        <v>47</v>
      </c>
      <c r="C39" s="142">
        <v>32</v>
      </c>
      <c r="D39" s="135">
        <v>40</v>
      </c>
      <c r="E39" s="134">
        <v>-11</v>
      </c>
      <c r="F39" s="134">
        <v>38</v>
      </c>
      <c r="G39" s="135">
        <v>25</v>
      </c>
      <c r="H39" s="135">
        <v>0</v>
      </c>
      <c r="I39" s="134" t="s">
        <v>49</v>
      </c>
      <c r="J39" s="134" t="s">
        <v>49</v>
      </c>
      <c r="K39" s="134">
        <v>0</v>
      </c>
      <c r="L39" s="134">
        <v>83</v>
      </c>
      <c r="M39" s="134">
        <v>45</v>
      </c>
      <c r="N39" s="134">
        <v>3019</v>
      </c>
      <c r="O39" s="134">
        <v>3010</v>
      </c>
      <c r="P39" s="134" t="s">
        <v>22</v>
      </c>
      <c r="Q39" s="134">
        <v>4</v>
      </c>
      <c r="R39" s="134">
        <v>14</v>
      </c>
      <c r="S39" s="134" t="s">
        <v>77</v>
      </c>
      <c r="T39" s="136">
        <v>0.9</v>
      </c>
      <c r="U39" s="134" t="s">
        <v>51</v>
      </c>
      <c r="V39" s="134">
        <v>1</v>
      </c>
      <c r="W39" s="134">
        <v>8</v>
      </c>
      <c r="X39" s="136"/>
      <c r="Y39" s="134">
        <v>1040</v>
      </c>
      <c r="Z39" s="232"/>
      <c r="AA39" s="3"/>
    </row>
    <row r="40" spans="1:29" ht="15.2" customHeight="1" x14ac:dyDescent="0.3">
      <c r="A40" s="133">
        <v>25</v>
      </c>
      <c r="B40" s="134">
        <v>49</v>
      </c>
      <c r="C40" s="134">
        <v>31</v>
      </c>
      <c r="D40" s="135">
        <v>40</v>
      </c>
      <c r="E40" s="134">
        <v>-12</v>
      </c>
      <c r="F40" s="134">
        <v>38</v>
      </c>
      <c r="G40" s="135">
        <v>25</v>
      </c>
      <c r="H40" s="135">
        <v>0</v>
      </c>
      <c r="I40" s="135">
        <v>0</v>
      </c>
      <c r="J40" s="134">
        <v>0</v>
      </c>
      <c r="K40" s="134">
        <v>0</v>
      </c>
      <c r="L40" s="134">
        <v>75</v>
      </c>
      <c r="M40" s="134">
        <v>41</v>
      </c>
      <c r="N40" s="134">
        <v>3031</v>
      </c>
      <c r="O40" s="134">
        <v>3018</v>
      </c>
      <c r="P40" s="134">
        <v>3</v>
      </c>
      <c r="Q40" s="134">
        <v>1</v>
      </c>
      <c r="R40" s="134">
        <v>16</v>
      </c>
      <c r="S40" s="134" t="s">
        <v>51</v>
      </c>
      <c r="T40" s="136">
        <v>4.0999999999999996</v>
      </c>
      <c r="U40" s="134" t="s">
        <v>148</v>
      </c>
      <c r="V40" s="134">
        <v>0</v>
      </c>
      <c r="W40" s="134">
        <v>1</v>
      </c>
      <c r="X40" s="136"/>
      <c r="Y40" s="134">
        <v>940</v>
      </c>
      <c r="Z40" s="232"/>
      <c r="AA40" s="3"/>
    </row>
    <row r="41" spans="1:29" ht="15.2" customHeight="1" x14ac:dyDescent="0.3">
      <c r="A41" s="133">
        <v>26</v>
      </c>
      <c r="B41" s="134">
        <v>57</v>
      </c>
      <c r="C41" s="134">
        <v>30</v>
      </c>
      <c r="D41" s="135">
        <v>44</v>
      </c>
      <c r="E41" s="134">
        <v>-9</v>
      </c>
      <c r="F41" s="134">
        <v>54</v>
      </c>
      <c r="G41" s="135">
        <v>21</v>
      </c>
      <c r="H41" s="135">
        <v>0</v>
      </c>
      <c r="I41" s="134">
        <v>0</v>
      </c>
      <c r="J41" s="134">
        <v>0</v>
      </c>
      <c r="K41" s="134">
        <v>0</v>
      </c>
      <c r="L41" s="134">
        <v>81</v>
      </c>
      <c r="M41" s="134">
        <v>33</v>
      </c>
      <c r="N41" s="134">
        <v>3031</v>
      </c>
      <c r="O41" s="134">
        <v>2991</v>
      </c>
      <c r="P41" s="134" t="s">
        <v>22</v>
      </c>
      <c r="Q41" s="134">
        <v>5</v>
      </c>
      <c r="R41" s="134">
        <v>28</v>
      </c>
      <c r="S41" s="134" t="s">
        <v>75</v>
      </c>
      <c r="T41" s="136">
        <v>3.9</v>
      </c>
      <c r="U41" s="134" t="s">
        <v>75</v>
      </c>
      <c r="V41" s="134">
        <v>0</v>
      </c>
      <c r="W41" s="134">
        <v>10</v>
      </c>
      <c r="X41" s="136"/>
      <c r="Y41" s="134">
        <v>1020</v>
      </c>
      <c r="Z41" s="232"/>
      <c r="AA41" s="3"/>
    </row>
    <row r="42" spans="1:29" ht="15.2" customHeight="1" x14ac:dyDescent="0.3">
      <c r="A42" s="133">
        <v>27</v>
      </c>
      <c r="B42" s="134">
        <v>61</v>
      </c>
      <c r="C42" s="192">
        <v>51</v>
      </c>
      <c r="D42" s="135">
        <v>56</v>
      </c>
      <c r="E42" s="134">
        <v>5</v>
      </c>
      <c r="F42" s="134">
        <v>52</v>
      </c>
      <c r="G42" s="135">
        <v>9</v>
      </c>
      <c r="H42" s="135">
        <v>0</v>
      </c>
      <c r="I42" s="134">
        <v>0.03</v>
      </c>
      <c r="J42" s="192">
        <v>0</v>
      </c>
      <c r="K42" s="134">
        <v>0</v>
      </c>
      <c r="L42" s="134">
        <v>83</v>
      </c>
      <c r="M42" s="134">
        <v>43</v>
      </c>
      <c r="N42" s="134">
        <v>2992</v>
      </c>
      <c r="O42" s="134">
        <v>2976</v>
      </c>
      <c r="P42" s="134">
        <v>6</v>
      </c>
      <c r="Q42" s="134">
        <v>3</v>
      </c>
      <c r="R42" s="134">
        <v>19</v>
      </c>
      <c r="S42" s="134" t="s">
        <v>265</v>
      </c>
      <c r="T42" s="134">
        <v>5.2</v>
      </c>
      <c r="U42" s="134" t="s">
        <v>147</v>
      </c>
      <c r="V42" s="134">
        <v>6</v>
      </c>
      <c r="W42" s="134">
        <v>10</v>
      </c>
      <c r="X42" s="136"/>
      <c r="Y42" s="134">
        <v>1000</v>
      </c>
      <c r="Z42" s="232"/>
      <c r="AA42" s="3"/>
    </row>
    <row r="43" spans="1:29" ht="15.2" customHeight="1" x14ac:dyDescent="0.3">
      <c r="A43" s="133">
        <v>28</v>
      </c>
      <c r="B43" s="134">
        <v>52</v>
      </c>
      <c r="C43" s="134">
        <v>39</v>
      </c>
      <c r="D43" s="135">
        <v>46</v>
      </c>
      <c r="E43" s="134">
        <v>-5</v>
      </c>
      <c r="F43" s="134">
        <v>40</v>
      </c>
      <c r="G43" s="135">
        <v>19</v>
      </c>
      <c r="H43" s="135">
        <v>0</v>
      </c>
      <c r="I43" s="141">
        <v>0.36</v>
      </c>
      <c r="J43" s="134">
        <v>0</v>
      </c>
      <c r="K43" s="134">
        <v>0</v>
      </c>
      <c r="L43" s="134">
        <v>97</v>
      </c>
      <c r="M43" s="134">
        <v>77</v>
      </c>
      <c r="N43" s="134">
        <v>2993</v>
      </c>
      <c r="O43" s="134">
        <v>2979</v>
      </c>
      <c r="P43" s="134">
        <v>3</v>
      </c>
      <c r="Q43" s="134">
        <v>6</v>
      </c>
      <c r="R43" s="134">
        <v>15</v>
      </c>
      <c r="S43" s="134" t="s">
        <v>51</v>
      </c>
      <c r="T43" s="136">
        <v>3.8</v>
      </c>
      <c r="U43" s="134" t="s">
        <v>51</v>
      </c>
      <c r="V43" s="134">
        <v>10</v>
      </c>
      <c r="W43" s="134">
        <v>5</v>
      </c>
      <c r="X43" s="140"/>
      <c r="Y43" s="138">
        <v>240</v>
      </c>
      <c r="Z43" s="232"/>
      <c r="AA43" s="3"/>
    </row>
    <row r="44" spans="1:29" ht="15.2" customHeight="1" x14ac:dyDescent="0.3">
      <c r="A44" s="133">
        <v>29</v>
      </c>
      <c r="B44" s="134">
        <v>53</v>
      </c>
      <c r="C44" s="134">
        <v>37</v>
      </c>
      <c r="D44" s="135">
        <v>45</v>
      </c>
      <c r="E44" s="134">
        <v>-7</v>
      </c>
      <c r="F44" s="134">
        <v>45</v>
      </c>
      <c r="G44" s="135">
        <v>20</v>
      </c>
      <c r="H44" s="135">
        <v>0</v>
      </c>
      <c r="I44" s="141">
        <v>0.04</v>
      </c>
      <c r="J44" s="134">
        <v>0</v>
      </c>
      <c r="K44" s="134">
        <v>0</v>
      </c>
      <c r="L44" s="134">
        <v>95</v>
      </c>
      <c r="M44" s="134">
        <v>46</v>
      </c>
      <c r="N44" s="134">
        <v>2990</v>
      </c>
      <c r="O44" s="134">
        <v>2967</v>
      </c>
      <c r="P44" s="134">
        <v>1</v>
      </c>
      <c r="Q44" s="134">
        <v>9</v>
      </c>
      <c r="R44" s="134">
        <v>22</v>
      </c>
      <c r="S44" s="134" t="s">
        <v>51</v>
      </c>
      <c r="T44" s="136">
        <v>4.0999999999999996</v>
      </c>
      <c r="U44" s="135" t="s">
        <v>77</v>
      </c>
      <c r="V44" s="134">
        <v>10</v>
      </c>
      <c r="W44" s="134">
        <v>10</v>
      </c>
      <c r="X44" s="136"/>
      <c r="Y44" s="134">
        <v>1190</v>
      </c>
      <c r="Z44" s="232"/>
      <c r="AA44" s="3"/>
    </row>
    <row r="45" spans="1:29" ht="15.2" customHeight="1" x14ac:dyDescent="0.3">
      <c r="A45" s="133">
        <v>30</v>
      </c>
      <c r="B45" s="134">
        <v>48</v>
      </c>
      <c r="C45" s="134">
        <v>36</v>
      </c>
      <c r="D45" s="135">
        <v>42</v>
      </c>
      <c r="E45" s="134">
        <v>-10</v>
      </c>
      <c r="F45" s="134">
        <v>46</v>
      </c>
      <c r="G45" s="135">
        <v>23</v>
      </c>
      <c r="H45" s="135">
        <v>0</v>
      </c>
      <c r="I45" s="227">
        <v>0.03</v>
      </c>
      <c r="J45" s="135">
        <v>0</v>
      </c>
      <c r="K45" s="134">
        <v>0</v>
      </c>
      <c r="L45" s="134">
        <v>83</v>
      </c>
      <c r="M45" s="134">
        <v>50</v>
      </c>
      <c r="N45" s="134">
        <v>2976</v>
      </c>
      <c r="O45" s="134">
        <v>2962</v>
      </c>
      <c r="P45" s="134">
        <v>11</v>
      </c>
      <c r="Q45" s="134">
        <v>6</v>
      </c>
      <c r="R45" s="134">
        <v>27</v>
      </c>
      <c r="S45" s="134" t="s">
        <v>78</v>
      </c>
      <c r="T45" s="136">
        <v>6.4</v>
      </c>
      <c r="U45" s="135" t="s">
        <v>51</v>
      </c>
      <c r="V45" s="134">
        <v>10</v>
      </c>
      <c r="W45" s="134">
        <v>10</v>
      </c>
      <c r="X45" s="136"/>
      <c r="Y45" s="134">
        <v>600</v>
      </c>
      <c r="Z45" s="232"/>
      <c r="AA45" s="3"/>
    </row>
    <row r="46" spans="1:29" ht="15.2" customHeight="1" x14ac:dyDescent="0.3">
      <c r="A46" s="133"/>
      <c r="B46" s="225"/>
      <c r="C46" s="134"/>
      <c r="D46" s="134"/>
      <c r="E46" s="134"/>
      <c r="F46" s="134"/>
      <c r="G46" s="134"/>
      <c r="H46" s="134"/>
      <c r="I46" s="135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5"/>
      <c r="V46" s="134"/>
      <c r="W46" s="135"/>
      <c r="X46" s="136"/>
      <c r="Y46" s="134"/>
      <c r="Z46" s="232"/>
      <c r="AA46" s="3"/>
    </row>
    <row r="47" spans="1:29" ht="15.2" customHeight="1" x14ac:dyDescent="0.3">
      <c r="A47" s="189"/>
      <c r="B47" s="195">
        <f>SUM(B16:B46)</f>
        <v>1620</v>
      </c>
      <c r="C47" s="195">
        <f>SUM(C16:C46)</f>
        <v>1117</v>
      </c>
      <c r="D47" s="148"/>
      <c r="E47" s="195">
        <f t="shared" ref="E47:J47" si="0">SUM(E16:E46)</f>
        <v>-13</v>
      </c>
      <c r="F47" s="195">
        <f t="shared" si="0"/>
        <v>1314</v>
      </c>
      <c r="G47" s="196">
        <f t="shared" si="0"/>
        <v>606</v>
      </c>
      <c r="H47" s="196">
        <f t="shared" si="0"/>
        <v>33</v>
      </c>
      <c r="I47" s="199">
        <f t="shared" si="0"/>
        <v>3.6199999999999997</v>
      </c>
      <c r="J47" s="200">
        <f t="shared" si="0"/>
        <v>8.5</v>
      </c>
      <c r="K47" s="195"/>
      <c r="L47" s="195"/>
      <c r="M47" s="195"/>
      <c r="N47" s="195"/>
      <c r="O47" s="195"/>
      <c r="P47" s="195">
        <f>SUM(P16:P46)</f>
        <v>137</v>
      </c>
      <c r="Q47" s="195">
        <f>SUM(Q16:Q46)</f>
        <v>153</v>
      </c>
      <c r="R47" s="195">
        <f>MAX(R16:R46)</f>
        <v>28</v>
      </c>
      <c r="S47" s="195" t="s">
        <v>75</v>
      </c>
      <c r="T47" s="200">
        <f>SUM(T16:T46)</f>
        <v>153.10000000000002</v>
      </c>
      <c r="U47" s="200"/>
      <c r="V47" s="195">
        <f>SUM(V16:V46)</f>
        <v>172</v>
      </c>
      <c r="W47" s="195">
        <f>SUM(W16:W46)</f>
        <v>185</v>
      </c>
      <c r="X47" s="200"/>
      <c r="Y47" s="233"/>
      <c r="Z47" s="235" t="s">
        <v>23</v>
      </c>
      <c r="AA47" s="2"/>
    </row>
    <row r="48" spans="1:29" ht="15.2" customHeight="1" x14ac:dyDescent="0.3">
      <c r="A48" s="214"/>
      <c r="B48" s="200">
        <f>AVERAGE(B16:B45)</f>
        <v>54</v>
      </c>
      <c r="C48" s="200">
        <f>AVERAGE(C16:C45)</f>
        <v>37.233333333333334</v>
      </c>
      <c r="D48" s="200">
        <f>AVERAGE(D16:D47)</f>
        <v>45.9</v>
      </c>
      <c r="E48" s="148"/>
      <c r="F48" s="200">
        <v>43.8</v>
      </c>
      <c r="G48" s="148"/>
      <c r="H48" s="148"/>
      <c r="I48" s="148"/>
      <c r="J48" s="148"/>
      <c r="K48" s="148"/>
      <c r="L48" s="200"/>
      <c r="M48" s="200"/>
      <c r="N48" s="196">
        <v>3004</v>
      </c>
      <c r="O48" s="196">
        <v>2979</v>
      </c>
      <c r="P48" s="200">
        <v>4.5999999999999996</v>
      </c>
      <c r="Q48" s="200">
        <v>5.0999999999999996</v>
      </c>
      <c r="R48" s="203"/>
      <c r="S48" s="148"/>
      <c r="T48" s="200"/>
      <c r="U48" s="200"/>
      <c r="V48" s="200">
        <v>5.7</v>
      </c>
      <c r="W48" s="200">
        <v>6.2</v>
      </c>
      <c r="X48" s="200"/>
      <c r="Y48" s="234">
        <f>AVERAGE(Y16:Y47)</f>
        <v>730</v>
      </c>
      <c r="Z48" s="236" t="s">
        <v>79</v>
      </c>
      <c r="AA48" s="4"/>
    </row>
    <row r="49" spans="2:26" ht="15.2" customHeight="1" x14ac:dyDescent="0.2">
      <c r="B49" s="18" t="s">
        <v>80</v>
      </c>
      <c r="C49" s="16"/>
      <c r="D49" s="16"/>
      <c r="E49" s="16"/>
      <c r="F49" s="16"/>
      <c r="G49" s="16"/>
      <c r="H49" s="16"/>
      <c r="I49" s="16"/>
      <c r="K49" s="18" t="s">
        <v>81</v>
      </c>
      <c r="L49" s="18"/>
      <c r="M49" s="18"/>
      <c r="N49" s="18"/>
      <c r="O49" s="18"/>
      <c r="P49" s="18"/>
      <c r="Q49" s="18"/>
      <c r="T49" s="18" t="s">
        <v>82</v>
      </c>
      <c r="U49" s="16"/>
      <c r="V49" s="16"/>
      <c r="W49" s="16"/>
      <c r="X49" s="16"/>
      <c r="Y49" s="16"/>
      <c r="Z49" s="29"/>
    </row>
    <row r="50" spans="2:26" ht="15.2" customHeight="1" x14ac:dyDescent="0.3">
      <c r="B50" s="16" t="s">
        <v>273</v>
      </c>
      <c r="C50" s="16"/>
      <c r="D50" s="16"/>
      <c r="E50" s="186">
        <v>45.6</v>
      </c>
      <c r="F50" s="16"/>
      <c r="G50" s="62"/>
      <c r="H50" s="16"/>
      <c r="I50" s="1"/>
      <c r="K50" s="16" t="s">
        <v>84</v>
      </c>
      <c r="L50" s="16"/>
      <c r="M50" s="16"/>
      <c r="N50" s="210">
        <v>606</v>
      </c>
      <c r="P50" s="16"/>
      <c r="Q50" s="16"/>
      <c r="T50" s="16" t="s">
        <v>85</v>
      </c>
      <c r="W50" s="141">
        <v>3.62</v>
      </c>
      <c r="Y50" s="64"/>
      <c r="Z50" s="37"/>
    </row>
    <row r="51" spans="2:26" ht="15.2" customHeight="1" x14ac:dyDescent="0.3">
      <c r="B51" s="16" t="s">
        <v>155</v>
      </c>
      <c r="C51" s="16"/>
      <c r="D51" s="16"/>
      <c r="E51" s="16"/>
      <c r="F51" s="183">
        <v>-0.7</v>
      </c>
      <c r="G51" s="16"/>
      <c r="H51" s="61"/>
      <c r="I51" s="27"/>
      <c r="K51" s="16" t="s">
        <v>155</v>
      </c>
      <c r="L51" s="16"/>
      <c r="M51" s="16"/>
      <c r="N51" s="134">
        <v>48</v>
      </c>
      <c r="O51" s="16"/>
      <c r="P51" s="60"/>
      <c r="Q51" s="32"/>
      <c r="T51" s="16" t="s">
        <v>274</v>
      </c>
      <c r="W51" s="141">
        <v>0.68</v>
      </c>
    </row>
    <row r="52" spans="2:26" ht="15.2" customHeight="1" x14ac:dyDescent="0.3">
      <c r="B52" s="16" t="s">
        <v>89</v>
      </c>
      <c r="C52" s="16"/>
      <c r="D52" s="16"/>
      <c r="E52" s="183">
        <v>-0.4</v>
      </c>
      <c r="F52" s="50"/>
      <c r="G52" s="27"/>
      <c r="H52" s="16"/>
      <c r="I52" s="1"/>
      <c r="K52" s="16" t="s">
        <v>275</v>
      </c>
      <c r="L52" s="16"/>
      <c r="M52" s="16"/>
      <c r="N52" s="16"/>
      <c r="O52" s="183">
        <v>7106</v>
      </c>
      <c r="P52" s="16"/>
      <c r="Q52" s="25"/>
      <c r="R52" s="67"/>
      <c r="T52" s="16" t="s">
        <v>221</v>
      </c>
      <c r="W52" s="141">
        <v>12.06</v>
      </c>
      <c r="Y52" s="64"/>
      <c r="Z52" s="30"/>
    </row>
    <row r="53" spans="2:26" ht="15.2" customHeight="1" x14ac:dyDescent="0.3">
      <c r="B53" s="16" t="s">
        <v>92</v>
      </c>
      <c r="C53" s="16"/>
      <c r="D53" s="16"/>
      <c r="E53" s="179">
        <v>29.5</v>
      </c>
      <c r="F53" s="16"/>
      <c r="G53" s="16"/>
      <c r="H53" s="61"/>
      <c r="I53" s="28"/>
      <c r="K53" s="16" t="s">
        <v>155</v>
      </c>
      <c r="L53" s="16"/>
      <c r="M53" s="16"/>
      <c r="N53" s="134">
        <v>-451</v>
      </c>
      <c r="O53" s="16"/>
      <c r="P53" s="60"/>
      <c r="Q53" s="30"/>
      <c r="T53" s="16" t="s">
        <v>276</v>
      </c>
      <c r="W53" s="134">
        <v>5.63</v>
      </c>
      <c r="X53" s="183"/>
      <c r="Z53" s="63"/>
    </row>
    <row r="54" spans="2:26" ht="15.2" customHeight="1" x14ac:dyDescent="0.3">
      <c r="B54" s="16" t="s">
        <v>155</v>
      </c>
      <c r="C54" s="16"/>
      <c r="D54" s="16"/>
      <c r="E54" s="16"/>
      <c r="F54" s="186">
        <v>2</v>
      </c>
      <c r="G54" s="16"/>
      <c r="H54" s="50"/>
      <c r="I54" s="27"/>
      <c r="T54" s="16" t="s">
        <v>96</v>
      </c>
      <c r="W54" s="188">
        <v>0.89</v>
      </c>
      <c r="X54" s="28" t="s">
        <v>277</v>
      </c>
      <c r="Y54" s="175" t="s">
        <v>278</v>
      </c>
    </row>
    <row r="55" spans="2:26" ht="15.2" customHeight="1" x14ac:dyDescent="0.3">
      <c r="B55" s="16" t="s">
        <v>98</v>
      </c>
      <c r="C55" s="16"/>
      <c r="D55" s="192">
        <f>MAX(B16:B46)</f>
        <v>88</v>
      </c>
      <c r="E55" s="16" t="s">
        <v>164</v>
      </c>
      <c r="F55" s="183" t="s">
        <v>279</v>
      </c>
      <c r="I55" s="1"/>
      <c r="K55" s="18" t="s">
        <v>100</v>
      </c>
      <c r="L55" s="18"/>
      <c r="M55" s="18"/>
      <c r="N55" s="18"/>
      <c r="O55" s="18"/>
      <c r="Q55" s="134"/>
      <c r="T55" s="16" t="s">
        <v>280</v>
      </c>
      <c r="W55" s="134">
        <v>8.5</v>
      </c>
      <c r="Y55" s="60"/>
    </row>
    <row r="56" spans="2:26" ht="15.2" customHeight="1" x14ac:dyDescent="0.3">
      <c r="B56" s="16" t="s">
        <v>102</v>
      </c>
      <c r="C56" s="16"/>
      <c r="D56" s="192">
        <f>MIN(C16:C46)</f>
        <v>22</v>
      </c>
      <c r="E56" s="16" t="s">
        <v>281</v>
      </c>
      <c r="F56" s="183" t="s">
        <v>282</v>
      </c>
      <c r="G56" s="60"/>
      <c r="I56" s="1"/>
      <c r="K56" s="16" t="s">
        <v>84</v>
      </c>
      <c r="N56" s="192">
        <v>33</v>
      </c>
      <c r="T56" s="16" t="s">
        <v>283</v>
      </c>
      <c r="W56" s="134">
        <v>4.7</v>
      </c>
      <c r="Z56" s="49"/>
    </row>
    <row r="57" spans="2:26" ht="15.2" customHeight="1" x14ac:dyDescent="0.3">
      <c r="B57" s="16"/>
      <c r="C57" s="16" t="s">
        <v>104</v>
      </c>
      <c r="D57" s="16"/>
      <c r="E57" s="16"/>
      <c r="F57" s="16"/>
      <c r="G57" s="16"/>
      <c r="H57" s="16"/>
      <c r="I57" s="1"/>
      <c r="K57" s="16" t="s">
        <v>155</v>
      </c>
      <c r="N57" s="134">
        <v>29</v>
      </c>
      <c r="P57" s="60"/>
      <c r="T57" s="16" t="s">
        <v>284</v>
      </c>
      <c r="W57" s="136">
        <v>98.4</v>
      </c>
      <c r="Y57" s="60"/>
    </row>
    <row r="58" spans="2:26" ht="15.2" customHeight="1" x14ac:dyDescent="0.3">
      <c r="B58" s="16" t="s">
        <v>285</v>
      </c>
      <c r="C58" s="16"/>
      <c r="D58" s="16"/>
      <c r="E58" s="183">
        <f>COUNTIF(B16:B46,"&gt;=90")</f>
        <v>0</v>
      </c>
      <c r="F58" s="16"/>
      <c r="H58" s="16"/>
      <c r="I58" s="1"/>
      <c r="K58" s="16" t="s">
        <v>286</v>
      </c>
      <c r="O58" s="237">
        <v>33</v>
      </c>
      <c r="T58" s="16" t="s">
        <v>95</v>
      </c>
      <c r="W58" s="136">
        <v>43.6</v>
      </c>
      <c r="Z58" s="67"/>
    </row>
    <row r="59" spans="2:26" ht="15.2" customHeight="1" x14ac:dyDescent="0.3">
      <c r="B59" s="16" t="s">
        <v>287</v>
      </c>
      <c r="C59" s="16"/>
      <c r="D59" s="16"/>
      <c r="E59" s="183">
        <f>COUNTIF(B16:B46,"&lt;=32")</f>
        <v>0</v>
      </c>
      <c r="F59" s="16"/>
      <c r="H59" s="16"/>
      <c r="I59" s="1"/>
      <c r="K59" s="16" t="s">
        <v>155</v>
      </c>
      <c r="N59" s="135">
        <v>29</v>
      </c>
      <c r="P59" s="61"/>
      <c r="T59" s="16" t="s">
        <v>96</v>
      </c>
      <c r="W59" s="134">
        <v>5.7</v>
      </c>
      <c r="X59" s="24" t="s">
        <v>288</v>
      </c>
      <c r="Y59" s="183" t="s">
        <v>289</v>
      </c>
    </row>
    <row r="60" spans="2:26" ht="15.2" customHeight="1" x14ac:dyDescent="0.3">
      <c r="B60" s="16" t="s">
        <v>290</v>
      </c>
      <c r="C60" s="16"/>
      <c r="D60" s="16"/>
      <c r="E60" s="183">
        <f>COUNTIF(C16:C46,"&lt;=32")</f>
        <v>13</v>
      </c>
      <c r="F60" s="16"/>
      <c r="H60" s="16"/>
      <c r="I60" s="1"/>
      <c r="T60" s="16" t="s">
        <v>291</v>
      </c>
      <c r="W60" s="134">
        <v>10</v>
      </c>
      <c r="X60" s="28" t="s">
        <v>292</v>
      </c>
      <c r="Y60" s="175" t="s">
        <v>289</v>
      </c>
    </row>
    <row r="61" spans="2:26" ht="15.2" customHeight="1" x14ac:dyDescent="0.3">
      <c r="B61" s="16" t="s">
        <v>293</v>
      </c>
      <c r="C61" s="16"/>
      <c r="D61" s="16"/>
      <c r="E61" s="183">
        <f>COUNTIF(C16:C46,"&lt;=0")</f>
        <v>0</v>
      </c>
      <c r="F61" s="16"/>
      <c r="H61" s="16"/>
      <c r="I61" s="1"/>
      <c r="K61" s="18" t="s">
        <v>114</v>
      </c>
      <c r="L61" s="17"/>
      <c r="M61" s="17"/>
      <c r="N61" s="17"/>
      <c r="O61" s="17"/>
      <c r="T61" s="16" t="s">
        <v>294</v>
      </c>
      <c r="W61" s="192" t="s">
        <v>116</v>
      </c>
    </row>
    <row r="62" spans="2:26" ht="15.2" customHeight="1" x14ac:dyDescent="0.3">
      <c r="G62" s="1"/>
      <c r="K62" s="28" t="s">
        <v>150</v>
      </c>
      <c r="L62" s="28"/>
      <c r="M62" s="188">
        <v>29.92</v>
      </c>
      <c r="O62" s="64"/>
      <c r="P62" s="476"/>
      <c r="Q62" s="476"/>
      <c r="U62" s="37" t="s">
        <v>295</v>
      </c>
      <c r="W62" s="192" t="s">
        <v>116</v>
      </c>
    </row>
    <row r="63" spans="2:26" ht="15.2" customHeight="1" x14ac:dyDescent="0.3">
      <c r="B63" s="18" t="s">
        <v>119</v>
      </c>
      <c r="C63" s="17"/>
      <c r="D63" s="17"/>
      <c r="E63" s="17"/>
      <c r="G63" s="1"/>
      <c r="K63" s="16" t="s">
        <v>296</v>
      </c>
      <c r="N63" s="134">
        <v>-0.1</v>
      </c>
      <c r="P63" s="61"/>
      <c r="Q63" s="23"/>
      <c r="U63" s="28" t="s">
        <v>297</v>
      </c>
      <c r="W63" s="192" t="s">
        <v>116</v>
      </c>
    </row>
    <row r="64" spans="2:26" ht="15.2" customHeight="1" x14ac:dyDescent="0.3">
      <c r="B64" s="16" t="s">
        <v>273</v>
      </c>
      <c r="E64" s="226">
        <f>AVERAGE(T16:T46)</f>
        <v>5.1033333333333344</v>
      </c>
      <c r="K64" s="16" t="s">
        <v>98</v>
      </c>
      <c r="M64" s="227">
        <f>MAX(N16:N46)/100</f>
        <v>30.51</v>
      </c>
      <c r="N64" s="16" t="s">
        <v>164</v>
      </c>
      <c r="O64" s="134" t="s">
        <v>246</v>
      </c>
      <c r="P64" s="23"/>
      <c r="Q64" s="23"/>
    </row>
    <row r="65" spans="2:26" ht="15.2" customHeight="1" x14ac:dyDescent="0.3">
      <c r="B65" s="16" t="s">
        <v>298</v>
      </c>
      <c r="E65" s="175" t="s">
        <v>299</v>
      </c>
      <c r="H65" s="60"/>
      <c r="I65" s="24"/>
      <c r="K65" s="16" t="s">
        <v>102</v>
      </c>
      <c r="M65" s="227">
        <v>29.4</v>
      </c>
      <c r="N65" s="16" t="s">
        <v>164</v>
      </c>
      <c r="O65" s="134" t="s">
        <v>289</v>
      </c>
      <c r="P65" s="23"/>
      <c r="T65" s="18" t="s">
        <v>124</v>
      </c>
      <c r="U65" s="18"/>
      <c r="V65" s="18"/>
      <c r="W65" s="18"/>
      <c r="X65" s="18"/>
      <c r="Y65" s="38"/>
      <c r="Z65" s="38"/>
    </row>
    <row r="66" spans="2:26" ht="15.2" customHeight="1" x14ac:dyDescent="0.3">
      <c r="B66" s="16" t="s">
        <v>300</v>
      </c>
      <c r="D66" s="192">
        <v>28</v>
      </c>
      <c r="E66" s="16" t="s">
        <v>301</v>
      </c>
      <c r="F66" s="175" t="s">
        <v>302</v>
      </c>
      <c r="H66" s="50"/>
      <c r="T66" s="16" t="s">
        <v>303</v>
      </c>
      <c r="U66" s="16"/>
      <c r="V66" s="16"/>
      <c r="W66" s="238">
        <v>730</v>
      </c>
      <c r="X66" s="16"/>
      <c r="Y66" s="60"/>
    </row>
    <row r="67" spans="2:26" ht="15.2" customHeight="1" x14ac:dyDescent="0.3">
      <c r="B67" s="16" t="s">
        <v>304</v>
      </c>
      <c r="D67" s="192" t="s">
        <v>305</v>
      </c>
      <c r="F67" s="60"/>
      <c r="G67" s="30"/>
      <c r="T67" s="16" t="s">
        <v>306</v>
      </c>
      <c r="V67" s="175">
        <v>1190</v>
      </c>
      <c r="W67" s="39" t="s">
        <v>126</v>
      </c>
      <c r="X67" s="175" t="s">
        <v>307</v>
      </c>
      <c r="Y67" s="26"/>
    </row>
    <row r="68" spans="2:26" ht="15.2" customHeight="1" x14ac:dyDescent="0.2">
      <c r="B68" s="54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</row>
    <row r="69" spans="2:26" ht="15.2" customHeight="1" x14ac:dyDescent="0.3">
      <c r="B69" s="178" t="s">
        <v>308</v>
      </c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40"/>
      <c r="P69" s="40"/>
      <c r="Q69" s="40"/>
      <c r="R69" s="40"/>
      <c r="S69" s="40"/>
      <c r="T69" s="40"/>
    </row>
    <row r="70" spans="2:26" ht="15.2" customHeight="1" x14ac:dyDescent="0.3">
      <c r="B70" s="178" t="s">
        <v>309</v>
      </c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40"/>
      <c r="P70" s="40"/>
      <c r="Q70" s="40"/>
      <c r="R70" s="40"/>
      <c r="S70" s="40"/>
    </row>
    <row r="71" spans="2:26" ht="14.25" x14ac:dyDescent="0.3">
      <c r="B71" s="175" t="s">
        <v>310</v>
      </c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</row>
    <row r="72" spans="2:26" ht="14.25" x14ac:dyDescent="0.3">
      <c r="B72" s="175" t="s">
        <v>311</v>
      </c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</row>
    <row r="73" spans="2:26" ht="14.25" x14ac:dyDescent="0.3">
      <c r="B73" s="175" t="s">
        <v>312</v>
      </c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</row>
    <row r="74" spans="2:26" ht="14.25" x14ac:dyDescent="0.3">
      <c r="B74" s="175" t="s">
        <v>313</v>
      </c>
    </row>
  </sheetData>
  <mergeCells count="1">
    <mergeCell ref="P62:Q62"/>
  </mergeCells>
  <phoneticPr fontId="0" type="noConversion"/>
  <pageMargins left="0" right="0" top="0.75" bottom="0" header="0" footer="0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C75"/>
  <sheetViews>
    <sheetView topLeftCell="A46" zoomScale="120" zoomScaleNormal="120" workbookViewId="0">
      <selection activeCell="R56" sqref="R56"/>
    </sheetView>
  </sheetViews>
  <sheetFormatPr defaultRowHeight="12.75" x14ac:dyDescent="0.2"/>
  <cols>
    <col min="1" max="1" width="3.42578125" customWidth="1"/>
    <col min="2" max="2" width="6.42578125" customWidth="1"/>
    <col min="3" max="3" width="6.5703125" customWidth="1"/>
    <col min="4" max="4" width="4" customWidth="1"/>
    <col min="5" max="5" width="5.7109375" customWidth="1"/>
    <col min="6" max="6" width="6.140625" customWidth="1"/>
    <col min="7" max="7" width="4.7109375" customWidth="1"/>
    <col min="8" max="8" width="3.85546875" customWidth="1"/>
    <col min="9" max="9" width="6.28515625" customWidth="1"/>
    <col min="10" max="10" width="5.42578125" customWidth="1"/>
    <col min="11" max="11" width="6.42578125" customWidth="1"/>
    <col min="12" max="12" width="7" customWidth="1"/>
    <col min="13" max="13" width="5.42578125" customWidth="1"/>
    <col min="14" max="14" width="7.42578125" customWidth="1"/>
    <col min="15" max="15" width="8.140625" customWidth="1"/>
    <col min="16" max="16" width="4.7109375" customWidth="1"/>
    <col min="17" max="17" width="5.140625" customWidth="1"/>
    <col min="18" max="18" width="3.42578125" customWidth="1"/>
    <col min="19" max="19" width="5.5703125" customWidth="1"/>
    <col min="20" max="20" width="4.42578125" customWidth="1"/>
    <col min="21" max="21" width="5.42578125" customWidth="1"/>
    <col min="22" max="22" width="7.140625" customWidth="1"/>
    <col min="23" max="23" width="8.42578125" customWidth="1"/>
    <col min="24" max="24" width="6.5703125" customWidth="1"/>
    <col min="25" max="25" width="7" bestFit="1" customWidth="1"/>
    <col min="26" max="26" width="30.42578125" customWidth="1"/>
    <col min="27" max="27" width="3.85546875" customWidth="1"/>
  </cols>
  <sheetData>
    <row r="2" spans="1:27" ht="15.2" customHeight="1" x14ac:dyDescent="0.25">
      <c r="A2" s="211" t="s">
        <v>0</v>
      </c>
      <c r="B2" s="211"/>
      <c r="C2" s="211"/>
      <c r="D2" s="211"/>
      <c r="E2" s="211"/>
      <c r="F2" s="16"/>
      <c r="G2" s="16"/>
      <c r="H2" s="16"/>
      <c r="T2" s="211"/>
      <c r="U2" s="211" t="s">
        <v>1</v>
      </c>
      <c r="V2" s="211"/>
      <c r="W2" s="211"/>
      <c r="X2" s="211"/>
      <c r="Y2" s="211"/>
      <c r="Z2" s="177"/>
    </row>
    <row r="3" spans="1:27" ht="15.2" customHeight="1" x14ac:dyDescent="0.25">
      <c r="A3" s="211" t="s">
        <v>2</v>
      </c>
      <c r="B3" s="211"/>
      <c r="C3" s="211"/>
      <c r="D3" s="211"/>
      <c r="E3" s="211"/>
      <c r="F3" s="16"/>
      <c r="G3" s="16"/>
      <c r="H3" s="16"/>
      <c r="T3" s="211"/>
      <c r="U3" s="211" t="s">
        <v>3</v>
      </c>
      <c r="V3" s="211"/>
      <c r="W3" s="211"/>
      <c r="X3" s="211"/>
      <c r="Y3" s="211"/>
      <c r="Z3" s="177"/>
    </row>
    <row r="4" spans="1:27" ht="15.2" customHeight="1" x14ac:dyDescent="0.25">
      <c r="A4" s="211" t="s">
        <v>4</v>
      </c>
      <c r="B4" s="211"/>
      <c r="C4" s="211"/>
      <c r="D4" s="211"/>
      <c r="E4" s="211"/>
      <c r="F4" s="16"/>
      <c r="G4" s="16"/>
      <c r="H4" s="16"/>
      <c r="T4" s="211"/>
      <c r="U4" s="211" t="s">
        <v>6</v>
      </c>
      <c r="V4" s="211"/>
      <c r="W4" s="211"/>
      <c r="X4" s="211"/>
      <c r="Y4" s="211"/>
      <c r="Z4" s="177"/>
    </row>
    <row r="5" spans="1:27" ht="15.2" customHeight="1" x14ac:dyDescent="0.4">
      <c r="A5" s="211" t="s">
        <v>130</v>
      </c>
      <c r="B5" s="211"/>
      <c r="C5" s="211"/>
      <c r="D5" s="211"/>
      <c r="E5" s="211"/>
      <c r="F5" s="16"/>
      <c r="G5" s="16"/>
      <c r="H5" s="16"/>
      <c r="K5" s="40"/>
      <c r="L5" s="404" t="s">
        <v>314</v>
      </c>
      <c r="M5" s="405"/>
      <c r="N5" s="405"/>
      <c r="O5" s="20"/>
      <c r="P5" s="20"/>
      <c r="U5" s="40"/>
      <c r="V5" s="211"/>
      <c r="W5" s="211" t="s">
        <v>315</v>
      </c>
      <c r="X5" s="211"/>
      <c r="Y5" s="211"/>
      <c r="Z5" s="177"/>
    </row>
    <row r="6" spans="1:27" ht="15.2" customHeight="1" x14ac:dyDescent="0.25">
      <c r="A6" s="211" t="s">
        <v>9</v>
      </c>
      <c r="B6" s="211"/>
      <c r="C6" s="211"/>
      <c r="D6" s="211"/>
      <c r="E6" s="211"/>
      <c r="F6" s="16"/>
      <c r="G6" s="16"/>
      <c r="H6" s="16"/>
      <c r="T6" s="16"/>
      <c r="U6" s="40"/>
      <c r="V6" s="240" t="s">
        <v>257</v>
      </c>
      <c r="X6" s="240" t="s">
        <v>132</v>
      </c>
      <c r="Y6" s="211"/>
      <c r="Z6" s="177"/>
    </row>
    <row r="7" spans="1:27" ht="15.2" customHeight="1" x14ac:dyDescent="0.3">
      <c r="J7" s="181"/>
      <c r="K7" s="175" t="s">
        <v>133</v>
      </c>
      <c r="L7" s="175"/>
      <c r="M7" s="175"/>
      <c r="N7" s="175"/>
      <c r="O7" s="175"/>
      <c r="P7" s="177"/>
      <c r="Q7" s="1"/>
      <c r="R7" s="1"/>
      <c r="T7" s="16"/>
      <c r="U7" s="46"/>
      <c r="V7" s="46"/>
      <c r="W7" s="53"/>
      <c r="X7" s="46"/>
      <c r="Y7" s="46"/>
      <c r="Z7" s="46"/>
    </row>
    <row r="8" spans="1:27" ht="15.2" customHeight="1" x14ac:dyDescent="0.2">
      <c r="U8" s="46"/>
      <c r="V8" s="46"/>
      <c r="W8" s="46"/>
      <c r="X8" s="46"/>
      <c r="Y8" s="46"/>
      <c r="Z8" s="46"/>
    </row>
    <row r="9" spans="1:27" ht="15.2" customHeight="1" x14ac:dyDescent="0.3">
      <c r="K9" s="178" t="s">
        <v>12</v>
      </c>
      <c r="L9" s="178"/>
      <c r="M9" s="178"/>
      <c r="N9" s="178"/>
      <c r="O9" s="178"/>
      <c r="P9" s="178"/>
      <c r="Q9" s="21"/>
      <c r="R9" s="21"/>
      <c r="S9" s="21"/>
      <c r="U9" s="46"/>
      <c r="V9" s="46"/>
      <c r="W9" s="46"/>
      <c r="X9" s="46"/>
      <c r="Y9" s="46"/>
      <c r="Z9" s="46"/>
    </row>
    <row r="10" spans="1:27" ht="15.2" customHeight="1" x14ac:dyDescent="0.2">
      <c r="A10" s="5"/>
      <c r="B10" s="99"/>
      <c r="C10" s="14" t="s">
        <v>13</v>
      </c>
      <c r="D10" s="14"/>
      <c r="E10" s="14"/>
      <c r="F10" s="14"/>
      <c r="G10" s="14"/>
      <c r="H10" s="14"/>
      <c r="I10" s="14" t="s">
        <v>134</v>
      </c>
      <c r="J10" s="14"/>
      <c r="K10" s="14"/>
      <c r="L10" s="14"/>
      <c r="M10" s="14"/>
      <c r="N10" s="14"/>
      <c r="O10" s="14"/>
      <c r="P10" s="14"/>
      <c r="Q10" s="14" t="s">
        <v>15</v>
      </c>
      <c r="R10" s="14"/>
      <c r="S10" s="14"/>
      <c r="T10" s="14"/>
      <c r="U10" s="99"/>
      <c r="V10" s="6"/>
      <c r="W10" s="6"/>
      <c r="X10" s="6"/>
      <c r="Y10" s="6"/>
      <c r="Z10" s="5"/>
      <c r="AA10" s="45"/>
    </row>
    <row r="11" spans="1:27" ht="15.2" customHeight="1" x14ac:dyDescent="0.3">
      <c r="A11" s="239" t="s">
        <v>16</v>
      </c>
      <c r="B11" s="82" t="s">
        <v>17</v>
      </c>
      <c r="C11" s="82" t="s">
        <v>17</v>
      </c>
      <c r="D11" s="82" t="s">
        <v>18</v>
      </c>
      <c r="E11" s="82" t="s">
        <v>19</v>
      </c>
      <c r="F11" s="82" t="s">
        <v>20</v>
      </c>
      <c r="G11" s="82" t="s">
        <v>21</v>
      </c>
      <c r="H11" s="82" t="s">
        <v>22</v>
      </c>
      <c r="I11" s="82" t="s">
        <v>23</v>
      </c>
      <c r="J11" s="82" t="s">
        <v>24</v>
      </c>
      <c r="K11" s="82" t="s">
        <v>24</v>
      </c>
      <c r="L11" s="82" t="s">
        <v>25</v>
      </c>
      <c r="M11" s="82" t="s">
        <v>26</v>
      </c>
      <c r="N11" s="82" t="s">
        <v>25</v>
      </c>
      <c r="O11" s="82" t="s">
        <v>26</v>
      </c>
      <c r="P11" s="82"/>
      <c r="Q11" s="82"/>
      <c r="R11" s="82" t="s">
        <v>25</v>
      </c>
      <c r="S11" s="82" t="s">
        <v>27</v>
      </c>
      <c r="T11" s="82" t="s">
        <v>28</v>
      </c>
      <c r="U11" s="82" t="s">
        <v>29</v>
      </c>
      <c r="V11" s="82" t="s">
        <v>30</v>
      </c>
      <c r="W11" s="82" t="s">
        <v>30</v>
      </c>
      <c r="X11" s="82" t="s">
        <v>31</v>
      </c>
      <c r="Y11" s="82" t="s">
        <v>32</v>
      </c>
      <c r="Z11" s="334" t="s">
        <v>210</v>
      </c>
      <c r="AA11" s="336"/>
    </row>
    <row r="12" spans="1:27" ht="15.2" customHeight="1" x14ac:dyDescent="0.3">
      <c r="A12" s="133" t="s">
        <v>18</v>
      </c>
      <c r="B12" s="82" t="s">
        <v>18</v>
      </c>
      <c r="C12" s="82" t="s">
        <v>35</v>
      </c>
      <c r="D12" s="82" t="s">
        <v>36</v>
      </c>
      <c r="E12" s="82" t="s">
        <v>37</v>
      </c>
      <c r="F12" s="82" t="s">
        <v>38</v>
      </c>
      <c r="G12" s="82" t="s">
        <v>16</v>
      </c>
      <c r="H12" s="82" t="s">
        <v>16</v>
      </c>
      <c r="I12" s="82" t="s">
        <v>39</v>
      </c>
      <c r="J12" s="82" t="s">
        <v>40</v>
      </c>
      <c r="K12" s="82" t="s">
        <v>41</v>
      </c>
      <c r="L12" s="82" t="s">
        <v>42</v>
      </c>
      <c r="M12" s="82" t="s">
        <v>42</v>
      </c>
      <c r="N12" s="82" t="s">
        <v>43</v>
      </c>
      <c r="O12" s="82" t="s">
        <v>43</v>
      </c>
      <c r="P12" s="82" t="s">
        <v>20</v>
      </c>
      <c r="Q12" s="82" t="s">
        <v>20</v>
      </c>
      <c r="R12" s="82" t="s">
        <v>44</v>
      </c>
      <c r="S12" s="82"/>
      <c r="T12" s="82" t="s">
        <v>44</v>
      </c>
      <c r="U12" s="82" t="s">
        <v>27</v>
      </c>
      <c r="V12" s="82" t="s">
        <v>45</v>
      </c>
      <c r="W12" s="82" t="s">
        <v>45</v>
      </c>
      <c r="X12" s="82" t="s">
        <v>46</v>
      </c>
      <c r="Y12" s="82" t="s">
        <v>47</v>
      </c>
      <c r="Z12" s="130"/>
      <c r="AA12" s="336"/>
    </row>
    <row r="13" spans="1:27" ht="15.2" customHeight="1" x14ac:dyDescent="0.3">
      <c r="A13" s="133" t="s">
        <v>49</v>
      </c>
      <c r="B13" s="82" t="s">
        <v>50</v>
      </c>
      <c r="C13" s="82" t="s">
        <v>51</v>
      </c>
      <c r="D13" s="82" t="s">
        <v>52</v>
      </c>
      <c r="E13" s="82" t="s">
        <v>53</v>
      </c>
      <c r="F13" s="82" t="s">
        <v>54</v>
      </c>
      <c r="G13" s="82" t="s">
        <v>16</v>
      </c>
      <c r="H13" s="82" t="s">
        <v>16</v>
      </c>
      <c r="I13" s="82" t="s">
        <v>55</v>
      </c>
      <c r="J13" s="82" t="s">
        <v>41</v>
      </c>
      <c r="K13" s="82" t="s">
        <v>56</v>
      </c>
      <c r="L13" s="82" t="s">
        <v>57</v>
      </c>
      <c r="M13" s="82" t="s">
        <v>57</v>
      </c>
      <c r="N13" s="82" t="s">
        <v>58</v>
      </c>
      <c r="O13" s="82" t="s">
        <v>58</v>
      </c>
      <c r="P13" s="82" t="s">
        <v>59</v>
      </c>
      <c r="Q13" s="82" t="s">
        <v>60</v>
      </c>
      <c r="R13" s="82" t="s">
        <v>61</v>
      </c>
      <c r="S13" s="82"/>
      <c r="T13" s="82" t="s">
        <v>61</v>
      </c>
      <c r="U13" s="40"/>
      <c r="V13" s="82" t="s">
        <v>62</v>
      </c>
      <c r="W13" s="82" t="s">
        <v>63</v>
      </c>
      <c r="X13" s="82" t="s">
        <v>64</v>
      </c>
      <c r="Y13" s="82" t="s">
        <v>25</v>
      </c>
      <c r="Z13" s="130"/>
      <c r="AA13" s="336"/>
    </row>
    <row r="14" spans="1:27" ht="15.2" customHeight="1" x14ac:dyDescent="0.3">
      <c r="A14" s="133" t="s">
        <v>66</v>
      </c>
      <c r="B14" s="82" t="s">
        <v>67</v>
      </c>
      <c r="C14" s="82" t="s">
        <v>67</v>
      </c>
      <c r="D14" s="82"/>
      <c r="E14" s="82"/>
      <c r="F14" s="82" t="s">
        <v>67</v>
      </c>
      <c r="G14" s="82"/>
      <c r="H14" s="82"/>
      <c r="I14" s="82"/>
      <c r="J14" s="82" t="s">
        <v>68</v>
      </c>
      <c r="K14" s="82" t="s">
        <v>69</v>
      </c>
      <c r="L14" s="82" t="s">
        <v>70</v>
      </c>
      <c r="M14" s="82" t="s">
        <v>70</v>
      </c>
      <c r="N14" s="82" t="s">
        <v>71</v>
      </c>
      <c r="O14" s="82" t="s">
        <v>71</v>
      </c>
      <c r="P14" s="82"/>
      <c r="Q14" s="82"/>
      <c r="R14" s="82"/>
      <c r="S14" s="82"/>
      <c r="T14" s="40"/>
      <c r="U14" s="82"/>
      <c r="V14" s="82" t="s">
        <v>72</v>
      </c>
      <c r="W14" s="82" t="s">
        <v>72</v>
      </c>
      <c r="X14" s="82" t="s">
        <v>73</v>
      </c>
      <c r="Y14" s="82" t="s">
        <v>74</v>
      </c>
      <c r="Z14" s="130"/>
      <c r="AA14" s="336"/>
    </row>
    <row r="15" spans="1:27" ht="15.2" customHeight="1" x14ac:dyDescent="0.3">
      <c r="A15" s="197"/>
      <c r="B15" s="83"/>
      <c r="C15" s="83"/>
      <c r="D15" s="83"/>
      <c r="E15" s="83"/>
      <c r="F15" s="83"/>
      <c r="G15" s="83"/>
      <c r="H15" s="83"/>
      <c r="I15" s="83"/>
      <c r="J15" s="83"/>
      <c r="K15" s="83" t="s">
        <v>68</v>
      </c>
      <c r="L15" s="83" t="s">
        <v>72</v>
      </c>
      <c r="M15" s="83" t="s">
        <v>72</v>
      </c>
      <c r="N15" s="83"/>
      <c r="O15" s="84"/>
      <c r="P15" s="83"/>
      <c r="Q15" s="83"/>
      <c r="R15" s="83"/>
      <c r="S15" s="83"/>
      <c r="T15" s="84"/>
      <c r="U15" s="83"/>
      <c r="V15" s="83"/>
      <c r="W15" s="83"/>
      <c r="X15" s="83" t="s">
        <v>67</v>
      </c>
      <c r="Y15" s="83"/>
      <c r="Z15" s="131"/>
      <c r="AA15" s="336"/>
    </row>
    <row r="16" spans="1:27" ht="15.2" customHeight="1" x14ac:dyDescent="0.3">
      <c r="A16" s="372">
        <v>1</v>
      </c>
      <c r="B16" s="373">
        <v>56</v>
      </c>
      <c r="C16" s="354">
        <v>41</v>
      </c>
      <c r="D16" s="390">
        <v>49</v>
      </c>
      <c r="E16" s="373">
        <v>-2</v>
      </c>
      <c r="F16" s="373">
        <v>46</v>
      </c>
      <c r="G16" s="390">
        <v>16</v>
      </c>
      <c r="H16" s="390">
        <v>0</v>
      </c>
      <c r="I16" s="390">
        <v>0</v>
      </c>
      <c r="J16" s="373">
        <v>0</v>
      </c>
      <c r="K16" s="373">
        <v>0</v>
      </c>
      <c r="L16" s="373">
        <v>67</v>
      </c>
      <c r="M16" s="373">
        <v>34</v>
      </c>
      <c r="N16" s="373">
        <v>2981</v>
      </c>
      <c r="O16" s="354">
        <v>2968</v>
      </c>
      <c r="P16" s="373">
        <v>16</v>
      </c>
      <c r="Q16" s="373">
        <v>3</v>
      </c>
      <c r="R16" s="373">
        <v>31</v>
      </c>
      <c r="S16" s="373" t="s">
        <v>77</v>
      </c>
      <c r="T16" s="374">
        <v>6.5</v>
      </c>
      <c r="U16" s="373" t="s">
        <v>51</v>
      </c>
      <c r="V16" s="373">
        <v>0</v>
      </c>
      <c r="W16" s="373">
        <v>10</v>
      </c>
      <c r="X16" s="374">
        <v>57.6</v>
      </c>
      <c r="Y16" s="373">
        <v>910</v>
      </c>
      <c r="Z16" s="335"/>
      <c r="AA16" s="45"/>
    </row>
    <row r="17" spans="1:27" ht="15.2" customHeight="1" x14ac:dyDescent="0.3">
      <c r="A17" s="372">
        <v>2</v>
      </c>
      <c r="B17" s="393">
        <v>62</v>
      </c>
      <c r="C17" s="373">
        <v>41</v>
      </c>
      <c r="D17" s="390">
        <v>52</v>
      </c>
      <c r="E17" s="373">
        <v>0</v>
      </c>
      <c r="F17" s="373">
        <v>47</v>
      </c>
      <c r="G17" s="390">
        <v>13</v>
      </c>
      <c r="H17" s="390">
        <v>0</v>
      </c>
      <c r="I17" s="373">
        <v>0</v>
      </c>
      <c r="J17" s="373">
        <v>0</v>
      </c>
      <c r="K17" s="373">
        <v>0</v>
      </c>
      <c r="L17" s="373">
        <v>58</v>
      </c>
      <c r="M17" s="373">
        <v>19</v>
      </c>
      <c r="N17" s="373">
        <v>2995</v>
      </c>
      <c r="O17" s="373">
        <v>2976</v>
      </c>
      <c r="P17" s="373">
        <v>3</v>
      </c>
      <c r="Q17" s="373">
        <v>2</v>
      </c>
      <c r="R17" s="373">
        <v>24</v>
      </c>
      <c r="S17" s="373" t="s">
        <v>51</v>
      </c>
      <c r="T17" s="374">
        <v>5.3</v>
      </c>
      <c r="U17" s="373" t="s">
        <v>51</v>
      </c>
      <c r="V17" s="373">
        <v>0</v>
      </c>
      <c r="W17" s="373">
        <v>1</v>
      </c>
      <c r="X17" s="374">
        <v>62.8</v>
      </c>
      <c r="Y17" s="373">
        <v>830</v>
      </c>
      <c r="Z17" s="232"/>
      <c r="AA17" s="45"/>
    </row>
    <row r="18" spans="1:27" ht="15.2" customHeight="1" x14ac:dyDescent="0.3">
      <c r="A18" s="372">
        <v>3</v>
      </c>
      <c r="B18" s="373">
        <v>71</v>
      </c>
      <c r="C18" s="373">
        <v>39</v>
      </c>
      <c r="D18" s="390">
        <v>55</v>
      </c>
      <c r="E18" s="373">
        <v>2</v>
      </c>
      <c r="F18" s="373">
        <v>60</v>
      </c>
      <c r="G18" s="390">
        <v>10</v>
      </c>
      <c r="H18" s="390">
        <v>0</v>
      </c>
      <c r="I18" s="373">
        <v>0</v>
      </c>
      <c r="J18" s="373">
        <v>0</v>
      </c>
      <c r="K18" s="373">
        <v>0</v>
      </c>
      <c r="L18" s="373">
        <v>68</v>
      </c>
      <c r="M18" s="373">
        <v>21</v>
      </c>
      <c r="N18" s="373">
        <v>3000</v>
      </c>
      <c r="O18" s="373">
        <v>2985</v>
      </c>
      <c r="P18" s="373">
        <v>1</v>
      </c>
      <c r="Q18" s="373">
        <v>7</v>
      </c>
      <c r="R18" s="373">
        <v>11</v>
      </c>
      <c r="S18" s="373" t="s">
        <v>75</v>
      </c>
      <c r="T18" s="374">
        <v>2.2999999999999998</v>
      </c>
      <c r="U18" s="373" t="s">
        <v>138</v>
      </c>
      <c r="V18" s="373">
        <v>0</v>
      </c>
      <c r="W18" s="373">
        <v>0</v>
      </c>
      <c r="X18" s="374"/>
      <c r="Y18" s="373">
        <v>830</v>
      </c>
      <c r="Z18" s="232"/>
      <c r="AA18" s="45"/>
    </row>
    <row r="19" spans="1:27" ht="15.2" customHeight="1" x14ac:dyDescent="0.3">
      <c r="A19" s="372">
        <v>4</v>
      </c>
      <c r="B19" s="373">
        <v>76</v>
      </c>
      <c r="C19" s="373">
        <v>52</v>
      </c>
      <c r="D19" s="390">
        <v>64</v>
      </c>
      <c r="E19" s="373">
        <v>8</v>
      </c>
      <c r="F19" s="373">
        <v>60</v>
      </c>
      <c r="G19" s="390">
        <v>1</v>
      </c>
      <c r="H19" s="390">
        <v>0</v>
      </c>
      <c r="I19" s="373">
        <v>0</v>
      </c>
      <c r="J19" s="373">
        <v>0</v>
      </c>
      <c r="K19" s="373">
        <v>0</v>
      </c>
      <c r="L19" s="373">
        <v>45</v>
      </c>
      <c r="M19" s="373">
        <v>21</v>
      </c>
      <c r="N19" s="373">
        <v>2987</v>
      </c>
      <c r="O19" s="373">
        <v>2979</v>
      </c>
      <c r="P19" s="373">
        <v>3</v>
      </c>
      <c r="Q19" s="373">
        <v>8</v>
      </c>
      <c r="R19" s="373">
        <v>16</v>
      </c>
      <c r="S19" s="373" t="s">
        <v>66</v>
      </c>
      <c r="T19" s="374">
        <v>4.3</v>
      </c>
      <c r="U19" s="391" t="s">
        <v>265</v>
      </c>
      <c r="V19" s="373">
        <v>0</v>
      </c>
      <c r="W19" s="373">
        <v>6</v>
      </c>
      <c r="X19" s="373"/>
      <c r="Y19" s="373">
        <v>820</v>
      </c>
      <c r="Z19" s="232"/>
      <c r="AA19" s="45"/>
    </row>
    <row r="20" spans="1:27" ht="15.2" customHeight="1" x14ac:dyDescent="0.3">
      <c r="A20" s="372">
        <v>5</v>
      </c>
      <c r="B20" s="393">
        <v>67</v>
      </c>
      <c r="C20" s="373">
        <v>51</v>
      </c>
      <c r="D20" s="390">
        <v>59</v>
      </c>
      <c r="E20" s="373">
        <v>4</v>
      </c>
      <c r="F20" s="373">
        <v>57</v>
      </c>
      <c r="G20" s="390">
        <v>6</v>
      </c>
      <c r="H20" s="390">
        <v>0</v>
      </c>
      <c r="I20" s="373">
        <v>0.01</v>
      </c>
      <c r="J20" s="373">
        <v>0</v>
      </c>
      <c r="K20" s="373">
        <v>0</v>
      </c>
      <c r="L20" s="373">
        <v>91</v>
      </c>
      <c r="M20" s="373">
        <v>44</v>
      </c>
      <c r="N20" s="373">
        <v>2997</v>
      </c>
      <c r="O20" s="373">
        <v>2983</v>
      </c>
      <c r="P20" s="373">
        <v>5</v>
      </c>
      <c r="Q20" s="373">
        <v>6</v>
      </c>
      <c r="R20" s="373">
        <v>16</v>
      </c>
      <c r="S20" s="373" t="s">
        <v>66</v>
      </c>
      <c r="T20" s="374">
        <v>4.4000000000000004</v>
      </c>
      <c r="U20" s="373" t="s">
        <v>211</v>
      </c>
      <c r="V20" s="373">
        <v>4</v>
      </c>
      <c r="W20" s="373">
        <v>10</v>
      </c>
      <c r="X20" s="392"/>
      <c r="Y20" s="393">
        <v>1020</v>
      </c>
      <c r="Z20" s="383" t="s">
        <v>316</v>
      </c>
      <c r="AA20" s="45"/>
    </row>
    <row r="21" spans="1:27" ht="15.2" customHeight="1" x14ac:dyDescent="0.3">
      <c r="A21" s="372">
        <v>6</v>
      </c>
      <c r="B21" s="373">
        <v>62</v>
      </c>
      <c r="C21" s="373">
        <v>55</v>
      </c>
      <c r="D21" s="390">
        <v>59</v>
      </c>
      <c r="E21" s="373">
        <v>4</v>
      </c>
      <c r="F21" s="373">
        <v>58</v>
      </c>
      <c r="G21" s="390">
        <v>6</v>
      </c>
      <c r="H21" s="390">
        <v>0</v>
      </c>
      <c r="I21" s="373">
        <v>0.43</v>
      </c>
      <c r="J21" s="373">
        <v>0</v>
      </c>
      <c r="K21" s="373">
        <v>0</v>
      </c>
      <c r="L21" s="373">
        <v>93</v>
      </c>
      <c r="M21" s="373">
        <v>78</v>
      </c>
      <c r="N21" s="373">
        <v>2997</v>
      </c>
      <c r="O21" s="373">
        <v>2982</v>
      </c>
      <c r="P21" s="373">
        <v>3</v>
      </c>
      <c r="Q21" s="373">
        <v>13</v>
      </c>
      <c r="R21" s="373">
        <v>16</v>
      </c>
      <c r="S21" s="373" t="s">
        <v>139</v>
      </c>
      <c r="T21" s="374">
        <v>3.7</v>
      </c>
      <c r="U21" s="373" t="s">
        <v>139</v>
      </c>
      <c r="V21" s="373">
        <v>10</v>
      </c>
      <c r="W21" s="373">
        <v>10</v>
      </c>
      <c r="X21" s="374"/>
      <c r="Y21" s="373">
        <v>640</v>
      </c>
      <c r="Z21" s="383" t="s">
        <v>317</v>
      </c>
      <c r="AA21" s="45"/>
    </row>
    <row r="22" spans="1:27" ht="15.2" customHeight="1" x14ac:dyDescent="0.3">
      <c r="A22" s="372">
        <v>7</v>
      </c>
      <c r="B22" s="373">
        <v>75</v>
      </c>
      <c r="C22" s="373">
        <v>57</v>
      </c>
      <c r="D22" s="390">
        <v>66</v>
      </c>
      <c r="E22" s="373">
        <v>10</v>
      </c>
      <c r="F22" s="373">
        <v>61</v>
      </c>
      <c r="G22" s="390">
        <v>0</v>
      </c>
      <c r="H22" s="390">
        <v>1</v>
      </c>
      <c r="I22" s="390">
        <v>0</v>
      </c>
      <c r="J22" s="373">
        <v>0</v>
      </c>
      <c r="K22" s="373">
        <v>0</v>
      </c>
      <c r="L22" s="373">
        <v>97</v>
      </c>
      <c r="M22" s="373">
        <v>50</v>
      </c>
      <c r="N22" s="373">
        <v>2991</v>
      </c>
      <c r="O22" s="373">
        <v>2981</v>
      </c>
      <c r="P22" s="373">
        <v>1</v>
      </c>
      <c r="Q22" s="373">
        <v>3</v>
      </c>
      <c r="R22" s="373">
        <v>14</v>
      </c>
      <c r="S22" s="373" t="s">
        <v>75</v>
      </c>
      <c r="T22" s="374">
        <v>2.8</v>
      </c>
      <c r="U22" s="373" t="s">
        <v>139</v>
      </c>
      <c r="V22" s="373">
        <v>10</v>
      </c>
      <c r="W22" s="373">
        <v>7</v>
      </c>
      <c r="X22" s="373"/>
      <c r="Y22" s="373">
        <v>960</v>
      </c>
      <c r="Z22" s="406" t="s">
        <v>145</v>
      </c>
      <c r="AA22" s="45"/>
    </row>
    <row r="23" spans="1:27" ht="15.2" customHeight="1" x14ac:dyDescent="0.3">
      <c r="A23" s="372">
        <v>8</v>
      </c>
      <c r="B23" s="373">
        <v>76</v>
      </c>
      <c r="C23" s="373">
        <v>52</v>
      </c>
      <c r="D23" s="390">
        <v>64</v>
      </c>
      <c r="E23" s="373">
        <v>8</v>
      </c>
      <c r="F23" s="373">
        <v>61</v>
      </c>
      <c r="G23" s="390">
        <v>1</v>
      </c>
      <c r="H23" s="390">
        <v>0</v>
      </c>
      <c r="I23" s="373" t="s">
        <v>49</v>
      </c>
      <c r="J23" s="373">
        <v>0</v>
      </c>
      <c r="K23" s="373">
        <v>0</v>
      </c>
      <c r="L23" s="373">
        <v>96</v>
      </c>
      <c r="M23" s="373">
        <v>44</v>
      </c>
      <c r="N23" s="373">
        <v>3005</v>
      </c>
      <c r="O23" s="373">
        <v>2986</v>
      </c>
      <c r="P23" s="373">
        <v>1</v>
      </c>
      <c r="Q23" s="373">
        <v>2</v>
      </c>
      <c r="R23" s="373">
        <v>18</v>
      </c>
      <c r="S23" s="373" t="s">
        <v>139</v>
      </c>
      <c r="T23" s="374">
        <v>3.1</v>
      </c>
      <c r="U23" s="373" t="s">
        <v>139</v>
      </c>
      <c r="V23" s="373">
        <v>8</v>
      </c>
      <c r="W23" s="373">
        <v>6</v>
      </c>
      <c r="X23" s="374"/>
      <c r="Y23" s="373">
        <v>930</v>
      </c>
      <c r="Z23" s="232"/>
      <c r="AA23" s="45"/>
    </row>
    <row r="24" spans="1:27" ht="15.2" customHeight="1" x14ac:dyDescent="0.3">
      <c r="A24" s="372">
        <v>9</v>
      </c>
      <c r="B24" s="373">
        <v>68</v>
      </c>
      <c r="C24" s="373">
        <v>53</v>
      </c>
      <c r="D24" s="390">
        <v>61</v>
      </c>
      <c r="E24" s="373">
        <v>5</v>
      </c>
      <c r="F24" s="373">
        <v>62</v>
      </c>
      <c r="G24" s="390">
        <v>4</v>
      </c>
      <c r="H24" s="390">
        <v>0</v>
      </c>
      <c r="I24" s="373">
        <v>0.01</v>
      </c>
      <c r="J24" s="390">
        <v>0</v>
      </c>
      <c r="K24" s="373">
        <v>0</v>
      </c>
      <c r="L24" s="373">
        <v>98</v>
      </c>
      <c r="M24" s="390">
        <v>72</v>
      </c>
      <c r="N24" s="373">
        <v>3019</v>
      </c>
      <c r="O24" s="373">
        <v>3004</v>
      </c>
      <c r="P24" s="373">
        <v>6</v>
      </c>
      <c r="Q24" s="373">
        <v>4</v>
      </c>
      <c r="R24" s="373">
        <v>13</v>
      </c>
      <c r="S24" s="373" t="s">
        <v>139</v>
      </c>
      <c r="T24" s="374">
        <v>3.4</v>
      </c>
      <c r="U24" s="373" t="s">
        <v>75</v>
      </c>
      <c r="V24" s="373">
        <v>9</v>
      </c>
      <c r="W24" s="373">
        <v>10</v>
      </c>
      <c r="X24" s="374"/>
      <c r="Y24" s="373">
        <v>720</v>
      </c>
      <c r="Z24" s="232"/>
      <c r="AA24" s="45"/>
    </row>
    <row r="25" spans="1:27" ht="15.2" customHeight="1" x14ac:dyDescent="0.3">
      <c r="A25" s="372">
        <v>10</v>
      </c>
      <c r="B25" s="373">
        <v>79</v>
      </c>
      <c r="C25" s="373">
        <v>58</v>
      </c>
      <c r="D25" s="390">
        <v>69</v>
      </c>
      <c r="E25" s="373">
        <v>13</v>
      </c>
      <c r="F25" s="373">
        <v>69</v>
      </c>
      <c r="G25" s="390">
        <v>0</v>
      </c>
      <c r="H25" s="390">
        <v>4</v>
      </c>
      <c r="I25" s="390">
        <v>0</v>
      </c>
      <c r="J25" s="373">
        <v>0</v>
      </c>
      <c r="K25" s="373">
        <v>0</v>
      </c>
      <c r="L25" s="373">
        <v>95</v>
      </c>
      <c r="M25" s="373">
        <v>42</v>
      </c>
      <c r="N25" s="373">
        <v>3018</v>
      </c>
      <c r="O25" s="373">
        <v>3002</v>
      </c>
      <c r="P25" s="373">
        <v>2</v>
      </c>
      <c r="Q25" s="373">
        <v>3</v>
      </c>
      <c r="R25" s="373">
        <v>14</v>
      </c>
      <c r="S25" s="373" t="s">
        <v>139</v>
      </c>
      <c r="T25" s="374">
        <v>3.3</v>
      </c>
      <c r="U25" s="373" t="s">
        <v>138</v>
      </c>
      <c r="V25" s="373">
        <v>4</v>
      </c>
      <c r="W25" s="373">
        <v>3</v>
      </c>
      <c r="X25" s="374"/>
      <c r="Y25" s="373">
        <v>940</v>
      </c>
      <c r="Z25" s="232"/>
      <c r="AA25" s="45"/>
    </row>
    <row r="26" spans="1:27" ht="15.2" customHeight="1" x14ac:dyDescent="0.3">
      <c r="A26" s="372">
        <v>11</v>
      </c>
      <c r="B26" s="373">
        <v>78</v>
      </c>
      <c r="C26" s="373">
        <v>61</v>
      </c>
      <c r="D26" s="390">
        <v>70</v>
      </c>
      <c r="E26" s="373">
        <v>15</v>
      </c>
      <c r="F26" s="373">
        <v>68</v>
      </c>
      <c r="G26" s="390">
        <v>0</v>
      </c>
      <c r="H26" s="390">
        <v>5</v>
      </c>
      <c r="I26" s="373">
        <v>0.03</v>
      </c>
      <c r="J26" s="373">
        <v>0</v>
      </c>
      <c r="K26" s="373">
        <v>0</v>
      </c>
      <c r="L26" s="373">
        <v>84</v>
      </c>
      <c r="M26" s="373">
        <v>52</v>
      </c>
      <c r="N26" s="373">
        <v>3005</v>
      </c>
      <c r="O26" s="373">
        <v>2987</v>
      </c>
      <c r="P26" s="373">
        <v>3</v>
      </c>
      <c r="Q26" s="373">
        <v>3</v>
      </c>
      <c r="R26" s="373">
        <v>14</v>
      </c>
      <c r="S26" s="373" t="s">
        <v>139</v>
      </c>
      <c r="T26" s="374">
        <v>3.8</v>
      </c>
      <c r="U26" s="373" t="s">
        <v>138</v>
      </c>
      <c r="V26" s="373">
        <v>10</v>
      </c>
      <c r="W26" s="373">
        <v>8</v>
      </c>
      <c r="X26" s="374"/>
      <c r="Y26" s="373">
        <v>1020</v>
      </c>
      <c r="Z26" s="383"/>
      <c r="AA26" s="45"/>
    </row>
    <row r="27" spans="1:27" ht="15.2" customHeight="1" x14ac:dyDescent="0.3">
      <c r="A27" s="372">
        <v>12</v>
      </c>
      <c r="B27" s="373">
        <v>75</v>
      </c>
      <c r="C27" s="373">
        <v>65</v>
      </c>
      <c r="D27" s="390">
        <v>70</v>
      </c>
      <c r="E27" s="373">
        <v>15</v>
      </c>
      <c r="F27" s="373">
        <v>65</v>
      </c>
      <c r="G27" s="390">
        <v>0</v>
      </c>
      <c r="H27" s="390">
        <v>5</v>
      </c>
      <c r="I27" s="373" t="s">
        <v>49</v>
      </c>
      <c r="J27" s="373">
        <v>0</v>
      </c>
      <c r="K27" s="373">
        <v>0</v>
      </c>
      <c r="L27" s="373">
        <v>78</v>
      </c>
      <c r="M27" s="373">
        <v>58</v>
      </c>
      <c r="N27" s="373">
        <v>3010</v>
      </c>
      <c r="O27" s="373">
        <v>2998</v>
      </c>
      <c r="P27" s="373">
        <v>1</v>
      </c>
      <c r="Q27" s="373">
        <v>3</v>
      </c>
      <c r="R27" s="373">
        <v>18</v>
      </c>
      <c r="S27" s="373" t="s">
        <v>211</v>
      </c>
      <c r="T27" s="374">
        <v>3.4</v>
      </c>
      <c r="U27" s="373" t="s">
        <v>139</v>
      </c>
      <c r="V27" s="373">
        <v>10</v>
      </c>
      <c r="W27" s="373">
        <v>10</v>
      </c>
      <c r="X27" s="374"/>
      <c r="Y27" s="373">
        <v>420</v>
      </c>
      <c r="Z27" s="383"/>
      <c r="AA27" s="45"/>
    </row>
    <row r="28" spans="1:27" ht="15.2" customHeight="1" x14ac:dyDescent="0.3">
      <c r="A28" s="372">
        <v>13</v>
      </c>
      <c r="B28" s="373">
        <v>68</v>
      </c>
      <c r="C28" s="373">
        <v>54</v>
      </c>
      <c r="D28" s="390">
        <v>61</v>
      </c>
      <c r="E28" s="373">
        <v>6</v>
      </c>
      <c r="F28" s="373">
        <v>54</v>
      </c>
      <c r="G28" s="390">
        <v>4</v>
      </c>
      <c r="H28" s="390">
        <v>0</v>
      </c>
      <c r="I28" s="373">
        <v>0.26</v>
      </c>
      <c r="J28" s="373">
        <v>0</v>
      </c>
      <c r="K28" s="373">
        <v>0</v>
      </c>
      <c r="L28" s="373">
        <v>98</v>
      </c>
      <c r="M28" s="373">
        <v>56</v>
      </c>
      <c r="N28" s="373">
        <v>3034</v>
      </c>
      <c r="O28" s="373">
        <v>3008</v>
      </c>
      <c r="P28" s="373">
        <v>5</v>
      </c>
      <c r="Q28" s="373">
        <v>6</v>
      </c>
      <c r="R28" s="373">
        <v>21</v>
      </c>
      <c r="S28" s="373" t="s">
        <v>265</v>
      </c>
      <c r="T28" s="374">
        <v>4.7</v>
      </c>
      <c r="U28" s="373" t="s">
        <v>147</v>
      </c>
      <c r="V28" s="373">
        <v>10</v>
      </c>
      <c r="W28" s="373">
        <v>10</v>
      </c>
      <c r="X28" s="374"/>
      <c r="Y28" s="373">
        <v>300</v>
      </c>
      <c r="Z28" s="383"/>
      <c r="AA28" s="45"/>
    </row>
    <row r="29" spans="1:27" ht="15.2" customHeight="1" x14ac:dyDescent="0.3">
      <c r="A29" s="372">
        <v>14</v>
      </c>
      <c r="B29" s="373">
        <v>68</v>
      </c>
      <c r="C29" s="373">
        <v>49</v>
      </c>
      <c r="D29" s="390">
        <v>59</v>
      </c>
      <c r="E29" s="373">
        <v>1</v>
      </c>
      <c r="F29" s="373">
        <v>52</v>
      </c>
      <c r="G29" s="390">
        <v>6</v>
      </c>
      <c r="H29" s="390">
        <v>0</v>
      </c>
      <c r="I29" s="377">
        <v>0.39</v>
      </c>
      <c r="J29" s="373">
        <v>0</v>
      </c>
      <c r="K29" s="373">
        <v>0</v>
      </c>
      <c r="L29" s="373">
        <v>96</v>
      </c>
      <c r="M29" s="373">
        <v>50</v>
      </c>
      <c r="N29" s="373">
        <v>3050</v>
      </c>
      <c r="O29" s="373">
        <v>3033</v>
      </c>
      <c r="P29" s="373">
        <v>6</v>
      </c>
      <c r="Q29" s="373">
        <v>4</v>
      </c>
      <c r="R29" s="373">
        <v>14</v>
      </c>
      <c r="S29" s="373" t="s">
        <v>66</v>
      </c>
      <c r="T29" s="374">
        <v>3.7</v>
      </c>
      <c r="U29" s="373" t="s">
        <v>265</v>
      </c>
      <c r="V29" s="373">
        <v>10</v>
      </c>
      <c r="W29" s="373">
        <v>0</v>
      </c>
      <c r="X29" s="374"/>
      <c r="Y29" s="373">
        <v>720</v>
      </c>
      <c r="Z29" s="383"/>
      <c r="AA29" s="45"/>
    </row>
    <row r="30" spans="1:27" ht="15.2" customHeight="1" x14ac:dyDescent="0.3">
      <c r="A30" s="372">
        <v>15</v>
      </c>
      <c r="B30" s="373">
        <v>77</v>
      </c>
      <c r="C30" s="373">
        <v>47</v>
      </c>
      <c r="D30" s="390">
        <v>62</v>
      </c>
      <c r="E30" s="373">
        <v>3</v>
      </c>
      <c r="F30" s="373">
        <v>63</v>
      </c>
      <c r="G30" s="390">
        <v>3</v>
      </c>
      <c r="H30" s="390">
        <v>0</v>
      </c>
      <c r="I30" s="390">
        <v>0</v>
      </c>
      <c r="J30" s="373">
        <v>0</v>
      </c>
      <c r="K30" s="373">
        <v>0</v>
      </c>
      <c r="L30" s="373">
        <v>97</v>
      </c>
      <c r="M30" s="373">
        <v>30</v>
      </c>
      <c r="N30" s="373">
        <v>3050</v>
      </c>
      <c r="O30" s="373">
        <v>3011</v>
      </c>
      <c r="P30" s="373" t="s">
        <v>22</v>
      </c>
      <c r="Q30" s="373">
        <v>3</v>
      </c>
      <c r="R30" s="373">
        <v>11</v>
      </c>
      <c r="S30" s="373" t="s">
        <v>142</v>
      </c>
      <c r="T30" s="374">
        <v>2.2999999999999998</v>
      </c>
      <c r="U30" s="373" t="s">
        <v>144</v>
      </c>
      <c r="V30" s="373">
        <v>0</v>
      </c>
      <c r="W30" s="373">
        <v>1</v>
      </c>
      <c r="X30" s="374">
        <v>78.599999999999994</v>
      </c>
      <c r="Y30" s="373">
        <v>860</v>
      </c>
      <c r="Z30" s="383"/>
      <c r="AA30" s="45"/>
    </row>
    <row r="31" spans="1:27" ht="15.2" customHeight="1" x14ac:dyDescent="0.3">
      <c r="A31" s="372">
        <v>16</v>
      </c>
      <c r="B31" s="354">
        <v>81</v>
      </c>
      <c r="C31" s="373">
        <v>54</v>
      </c>
      <c r="D31" s="390">
        <v>68</v>
      </c>
      <c r="E31" s="373">
        <v>8</v>
      </c>
      <c r="F31" s="373">
        <v>61</v>
      </c>
      <c r="G31" s="390">
        <v>0</v>
      </c>
      <c r="H31" s="390">
        <v>3</v>
      </c>
      <c r="I31" s="390">
        <v>0</v>
      </c>
      <c r="J31" s="373">
        <v>0</v>
      </c>
      <c r="K31" s="373">
        <v>0</v>
      </c>
      <c r="L31" s="373">
        <v>84</v>
      </c>
      <c r="M31" s="373">
        <v>36</v>
      </c>
      <c r="N31" s="373">
        <v>3012</v>
      </c>
      <c r="O31" s="373">
        <v>2987</v>
      </c>
      <c r="P31" s="373">
        <v>3</v>
      </c>
      <c r="Q31" s="373">
        <v>4</v>
      </c>
      <c r="R31" s="373">
        <v>13</v>
      </c>
      <c r="S31" s="373" t="s">
        <v>66</v>
      </c>
      <c r="T31" s="374">
        <v>3.1</v>
      </c>
      <c r="U31" s="373" t="s">
        <v>265</v>
      </c>
      <c r="V31" s="373">
        <v>1</v>
      </c>
      <c r="W31" s="373">
        <v>2</v>
      </c>
      <c r="X31" s="374">
        <v>80.2</v>
      </c>
      <c r="Y31" s="373">
        <v>640</v>
      </c>
      <c r="Z31" s="383" t="s">
        <v>318</v>
      </c>
      <c r="AA31" s="45"/>
    </row>
    <row r="32" spans="1:27" ht="15.2" customHeight="1" x14ac:dyDescent="0.3">
      <c r="A32" s="372">
        <v>17</v>
      </c>
      <c r="B32" s="373">
        <v>66</v>
      </c>
      <c r="C32" s="373">
        <v>49</v>
      </c>
      <c r="D32" s="390">
        <v>58</v>
      </c>
      <c r="E32" s="373">
        <v>-2</v>
      </c>
      <c r="F32" s="373">
        <v>60</v>
      </c>
      <c r="G32" s="390">
        <v>7</v>
      </c>
      <c r="H32" s="390">
        <v>0</v>
      </c>
      <c r="I32" s="354">
        <v>0</v>
      </c>
      <c r="J32" s="373">
        <v>0</v>
      </c>
      <c r="K32" s="373">
        <v>0</v>
      </c>
      <c r="L32" s="373">
        <v>77</v>
      </c>
      <c r="M32" s="373">
        <v>31</v>
      </c>
      <c r="N32" s="373">
        <v>3005</v>
      </c>
      <c r="O32" s="373">
        <v>2992</v>
      </c>
      <c r="P32" s="373">
        <v>3</v>
      </c>
      <c r="Q32" s="373">
        <v>5</v>
      </c>
      <c r="R32" s="373">
        <v>16</v>
      </c>
      <c r="S32" s="373" t="s">
        <v>139</v>
      </c>
      <c r="T32" s="374">
        <v>4.7</v>
      </c>
      <c r="U32" s="373" t="s">
        <v>139</v>
      </c>
      <c r="V32" s="373">
        <v>0</v>
      </c>
      <c r="W32" s="373">
        <v>8</v>
      </c>
      <c r="X32" s="374"/>
      <c r="Y32" s="373">
        <v>649</v>
      </c>
      <c r="Z32" s="383" t="s">
        <v>318</v>
      </c>
      <c r="AA32" s="45"/>
    </row>
    <row r="33" spans="1:29" ht="15.2" customHeight="1" x14ac:dyDescent="0.3">
      <c r="A33" s="372">
        <v>18</v>
      </c>
      <c r="B33" s="373">
        <v>66</v>
      </c>
      <c r="C33" s="373">
        <v>56</v>
      </c>
      <c r="D33" s="390">
        <v>61</v>
      </c>
      <c r="E33" s="373">
        <v>1</v>
      </c>
      <c r="F33" s="373">
        <v>58</v>
      </c>
      <c r="G33" s="390">
        <v>4</v>
      </c>
      <c r="H33" s="390">
        <v>0</v>
      </c>
      <c r="I33" s="377">
        <v>0.2</v>
      </c>
      <c r="J33" s="373">
        <v>0</v>
      </c>
      <c r="K33" s="373">
        <v>0</v>
      </c>
      <c r="L33" s="373">
        <v>93</v>
      </c>
      <c r="M33" s="373">
        <v>60</v>
      </c>
      <c r="N33" s="373">
        <v>2995</v>
      </c>
      <c r="O33" s="373">
        <v>2985</v>
      </c>
      <c r="P33" s="373">
        <v>6</v>
      </c>
      <c r="Q33" s="373">
        <v>2</v>
      </c>
      <c r="R33" s="354">
        <v>19</v>
      </c>
      <c r="S33" s="354" t="s">
        <v>78</v>
      </c>
      <c r="T33" s="374">
        <v>3.9</v>
      </c>
      <c r="U33" s="373" t="s">
        <v>143</v>
      </c>
      <c r="V33" s="373">
        <v>7</v>
      </c>
      <c r="W33" s="373">
        <v>10</v>
      </c>
      <c r="X33" s="374"/>
      <c r="Y33" s="373">
        <v>570</v>
      </c>
      <c r="Z33" s="383" t="s">
        <v>319</v>
      </c>
      <c r="AA33" s="336"/>
      <c r="AB33" s="41"/>
      <c r="AC33" s="41"/>
    </row>
    <row r="34" spans="1:29" ht="15.2" customHeight="1" x14ac:dyDescent="0.3">
      <c r="A34" s="372">
        <v>19</v>
      </c>
      <c r="B34" s="373">
        <v>60</v>
      </c>
      <c r="C34" s="373">
        <v>45</v>
      </c>
      <c r="D34" s="390">
        <v>53</v>
      </c>
      <c r="E34" s="373">
        <v>-7</v>
      </c>
      <c r="F34" s="373">
        <v>48</v>
      </c>
      <c r="G34" s="390">
        <v>12</v>
      </c>
      <c r="H34" s="390">
        <v>0</v>
      </c>
      <c r="I34" s="373">
        <v>0</v>
      </c>
      <c r="J34" s="373">
        <v>0</v>
      </c>
      <c r="K34" s="373">
        <v>0</v>
      </c>
      <c r="L34" s="373">
        <v>83</v>
      </c>
      <c r="M34" s="373">
        <v>52</v>
      </c>
      <c r="N34" s="354">
        <v>3025</v>
      </c>
      <c r="O34" s="373">
        <v>2994</v>
      </c>
      <c r="P34" s="373">
        <v>9</v>
      </c>
      <c r="Q34" s="373">
        <v>5</v>
      </c>
      <c r="R34" s="373">
        <v>20</v>
      </c>
      <c r="S34" s="373" t="s">
        <v>78</v>
      </c>
      <c r="T34" s="374">
        <v>3.9</v>
      </c>
      <c r="U34" s="373" t="s">
        <v>78</v>
      </c>
      <c r="V34" s="373">
        <v>1</v>
      </c>
      <c r="W34" s="373">
        <v>3</v>
      </c>
      <c r="X34" s="374"/>
      <c r="Y34" s="373">
        <v>1100</v>
      </c>
      <c r="Z34" s="383"/>
      <c r="AA34" s="337"/>
      <c r="AB34" s="23"/>
    </row>
    <row r="35" spans="1:29" ht="15.2" customHeight="1" x14ac:dyDescent="0.3">
      <c r="A35" s="372">
        <v>20</v>
      </c>
      <c r="B35" s="373">
        <v>74</v>
      </c>
      <c r="C35" s="393">
        <v>42</v>
      </c>
      <c r="D35" s="390">
        <v>58</v>
      </c>
      <c r="E35" s="373">
        <v>-2</v>
      </c>
      <c r="F35" s="373">
        <v>57</v>
      </c>
      <c r="G35" s="390">
        <v>7</v>
      </c>
      <c r="H35" s="390">
        <v>0</v>
      </c>
      <c r="I35" s="390">
        <v>0</v>
      </c>
      <c r="J35" s="373">
        <v>0</v>
      </c>
      <c r="K35" s="373">
        <v>0</v>
      </c>
      <c r="L35" s="373">
        <v>93</v>
      </c>
      <c r="M35" s="373">
        <v>30</v>
      </c>
      <c r="N35" s="373">
        <v>3028</v>
      </c>
      <c r="O35" s="373">
        <v>3013</v>
      </c>
      <c r="P35" s="373" t="s">
        <v>22</v>
      </c>
      <c r="Q35" s="373">
        <v>5</v>
      </c>
      <c r="R35" s="373">
        <v>13</v>
      </c>
      <c r="S35" s="373" t="s">
        <v>142</v>
      </c>
      <c r="T35" s="374">
        <v>2.1</v>
      </c>
      <c r="U35" s="373" t="s">
        <v>143</v>
      </c>
      <c r="V35" s="373">
        <v>0</v>
      </c>
      <c r="W35" s="373">
        <v>0</v>
      </c>
      <c r="X35" s="374"/>
      <c r="Y35" s="373">
        <v>830</v>
      </c>
      <c r="Z35" s="383"/>
      <c r="AA35" s="45"/>
    </row>
    <row r="36" spans="1:29" ht="15.2" customHeight="1" x14ac:dyDescent="0.3">
      <c r="A36" s="372">
        <v>21</v>
      </c>
      <c r="B36" s="373">
        <v>80</v>
      </c>
      <c r="C36" s="373">
        <v>54</v>
      </c>
      <c r="D36" s="390">
        <v>67</v>
      </c>
      <c r="E36" s="373">
        <v>6</v>
      </c>
      <c r="F36" s="373">
        <v>64</v>
      </c>
      <c r="G36" s="390">
        <v>0</v>
      </c>
      <c r="H36" s="390">
        <v>2</v>
      </c>
      <c r="I36" s="373">
        <v>0</v>
      </c>
      <c r="J36" s="373">
        <v>0</v>
      </c>
      <c r="K36" s="373">
        <v>0</v>
      </c>
      <c r="L36" s="373">
        <v>71</v>
      </c>
      <c r="M36" s="373">
        <v>28</v>
      </c>
      <c r="N36" s="373">
        <v>3017</v>
      </c>
      <c r="O36" s="390">
        <v>3004</v>
      </c>
      <c r="P36" s="373">
        <v>1</v>
      </c>
      <c r="Q36" s="373">
        <v>1</v>
      </c>
      <c r="R36" s="373">
        <v>11</v>
      </c>
      <c r="S36" s="373" t="s">
        <v>75</v>
      </c>
      <c r="T36" s="374">
        <v>1.7</v>
      </c>
      <c r="U36" s="373" t="s">
        <v>141</v>
      </c>
      <c r="V36" s="373">
        <v>0</v>
      </c>
      <c r="W36" s="373">
        <v>0</v>
      </c>
      <c r="X36" s="373"/>
      <c r="Y36" s="373">
        <v>800</v>
      </c>
      <c r="Z36" s="383"/>
      <c r="AA36" s="45"/>
    </row>
    <row r="37" spans="1:29" ht="15.2" customHeight="1" x14ac:dyDescent="0.3">
      <c r="A37" s="372">
        <v>22</v>
      </c>
      <c r="B37" s="373">
        <v>82</v>
      </c>
      <c r="C37" s="373">
        <v>58</v>
      </c>
      <c r="D37" s="390">
        <v>70</v>
      </c>
      <c r="E37" s="373">
        <v>9</v>
      </c>
      <c r="F37" s="373">
        <v>69</v>
      </c>
      <c r="G37" s="390">
        <v>0</v>
      </c>
      <c r="H37" s="390">
        <v>5</v>
      </c>
      <c r="I37" s="373">
        <v>0</v>
      </c>
      <c r="J37" s="373">
        <v>0</v>
      </c>
      <c r="K37" s="373">
        <v>0</v>
      </c>
      <c r="L37" s="373">
        <v>70</v>
      </c>
      <c r="M37" s="373">
        <v>29</v>
      </c>
      <c r="N37" s="373">
        <v>3009</v>
      </c>
      <c r="O37" s="373">
        <v>3001</v>
      </c>
      <c r="P37" s="373">
        <v>3</v>
      </c>
      <c r="Q37" s="373">
        <v>2</v>
      </c>
      <c r="R37" s="373">
        <v>15</v>
      </c>
      <c r="S37" s="373" t="s">
        <v>75</v>
      </c>
      <c r="T37" s="374">
        <v>2.9</v>
      </c>
      <c r="U37" s="373" t="s">
        <v>138</v>
      </c>
      <c r="V37" s="373">
        <v>0</v>
      </c>
      <c r="W37" s="373">
        <v>2</v>
      </c>
      <c r="X37" s="374"/>
      <c r="Y37" s="373">
        <v>710</v>
      </c>
      <c r="Z37" s="383" t="s">
        <v>318</v>
      </c>
      <c r="AA37" s="45"/>
    </row>
    <row r="38" spans="1:29" ht="15.2" customHeight="1" x14ac:dyDescent="0.3">
      <c r="A38" s="372">
        <v>23</v>
      </c>
      <c r="B38" s="373">
        <v>84</v>
      </c>
      <c r="C38" s="373">
        <v>61</v>
      </c>
      <c r="D38" s="390">
        <v>73</v>
      </c>
      <c r="E38" s="373">
        <v>12</v>
      </c>
      <c r="F38" s="373">
        <v>69</v>
      </c>
      <c r="G38" s="390">
        <v>0</v>
      </c>
      <c r="H38" s="390">
        <v>8</v>
      </c>
      <c r="I38" s="390">
        <v>0</v>
      </c>
      <c r="J38" s="390">
        <v>0</v>
      </c>
      <c r="K38" s="373">
        <v>0</v>
      </c>
      <c r="L38" s="373">
        <v>65</v>
      </c>
      <c r="M38" s="373">
        <v>31</v>
      </c>
      <c r="N38" s="373">
        <v>3010</v>
      </c>
      <c r="O38" s="373">
        <v>3003</v>
      </c>
      <c r="P38" s="373">
        <v>3</v>
      </c>
      <c r="Q38" s="373">
        <v>3</v>
      </c>
      <c r="R38" s="373">
        <v>11</v>
      </c>
      <c r="S38" s="373" t="s">
        <v>138</v>
      </c>
      <c r="T38" s="374">
        <v>2.6</v>
      </c>
      <c r="U38" s="373" t="s">
        <v>75</v>
      </c>
      <c r="V38" s="373">
        <v>1</v>
      </c>
      <c r="W38" s="373">
        <v>0</v>
      </c>
      <c r="X38" s="374"/>
      <c r="Y38" s="373">
        <v>790</v>
      </c>
      <c r="Z38" s="383"/>
      <c r="AA38" s="45"/>
    </row>
    <row r="39" spans="1:29" ht="15.2" customHeight="1" x14ac:dyDescent="0.3">
      <c r="A39" s="372">
        <v>24</v>
      </c>
      <c r="B39" s="373">
        <v>73</v>
      </c>
      <c r="C39" s="407">
        <v>54</v>
      </c>
      <c r="D39" s="390">
        <v>64</v>
      </c>
      <c r="E39" s="373">
        <v>4</v>
      </c>
      <c r="F39" s="373">
        <v>60</v>
      </c>
      <c r="G39" s="390">
        <v>1</v>
      </c>
      <c r="H39" s="390">
        <v>0</v>
      </c>
      <c r="I39" s="390">
        <v>0</v>
      </c>
      <c r="J39" s="373">
        <v>0</v>
      </c>
      <c r="K39" s="373">
        <v>0</v>
      </c>
      <c r="L39" s="373">
        <v>87</v>
      </c>
      <c r="M39" s="373">
        <v>41</v>
      </c>
      <c r="N39" s="373">
        <v>3024</v>
      </c>
      <c r="O39" s="373">
        <v>3009</v>
      </c>
      <c r="P39" s="373">
        <v>5</v>
      </c>
      <c r="Q39" s="373">
        <v>8</v>
      </c>
      <c r="R39" s="373">
        <v>16</v>
      </c>
      <c r="S39" s="373" t="s">
        <v>66</v>
      </c>
      <c r="T39" s="374">
        <v>4.9000000000000004</v>
      </c>
      <c r="U39" s="373" t="s">
        <v>211</v>
      </c>
      <c r="V39" s="373">
        <v>0</v>
      </c>
      <c r="W39" s="373">
        <v>2</v>
      </c>
      <c r="X39" s="374"/>
      <c r="Y39" s="373">
        <v>800</v>
      </c>
      <c r="Z39" s="383"/>
      <c r="AA39" s="45"/>
    </row>
    <row r="40" spans="1:29" ht="15.2" customHeight="1" x14ac:dyDescent="0.3">
      <c r="A40" s="372">
        <v>25</v>
      </c>
      <c r="B40" s="373">
        <v>77</v>
      </c>
      <c r="C40" s="373">
        <v>56</v>
      </c>
      <c r="D40" s="390">
        <v>67</v>
      </c>
      <c r="E40" s="373">
        <v>6</v>
      </c>
      <c r="F40" s="373">
        <v>64</v>
      </c>
      <c r="G40" s="390">
        <v>0</v>
      </c>
      <c r="H40" s="390">
        <v>2</v>
      </c>
      <c r="I40" s="373">
        <v>0</v>
      </c>
      <c r="J40" s="373">
        <v>0</v>
      </c>
      <c r="K40" s="373">
        <v>0</v>
      </c>
      <c r="L40" s="373">
        <v>51</v>
      </c>
      <c r="M40" s="373">
        <v>32</v>
      </c>
      <c r="N40" s="373">
        <v>3031</v>
      </c>
      <c r="O40" s="373">
        <v>3021</v>
      </c>
      <c r="P40" s="373">
        <v>3</v>
      </c>
      <c r="Q40" s="373">
        <v>5</v>
      </c>
      <c r="R40" s="373">
        <v>16</v>
      </c>
      <c r="S40" s="373" t="s">
        <v>139</v>
      </c>
      <c r="T40" s="374">
        <v>4.5</v>
      </c>
      <c r="U40" s="373" t="s">
        <v>138</v>
      </c>
      <c r="V40" s="373">
        <v>7</v>
      </c>
      <c r="W40" s="373">
        <v>0</v>
      </c>
      <c r="X40" s="374"/>
      <c r="Y40" s="354">
        <v>790</v>
      </c>
      <c r="Z40" s="383"/>
      <c r="AA40" s="45"/>
    </row>
    <row r="41" spans="1:29" ht="15.2" customHeight="1" x14ac:dyDescent="0.3">
      <c r="A41" s="372">
        <v>26</v>
      </c>
      <c r="B41" s="373">
        <v>79</v>
      </c>
      <c r="C41" s="373">
        <v>54</v>
      </c>
      <c r="D41" s="390">
        <v>67</v>
      </c>
      <c r="E41" s="373">
        <v>6</v>
      </c>
      <c r="F41" s="373">
        <v>66</v>
      </c>
      <c r="G41" s="390">
        <v>0</v>
      </c>
      <c r="H41" s="390">
        <v>2</v>
      </c>
      <c r="I41" s="415">
        <v>0</v>
      </c>
      <c r="J41" s="373">
        <v>0</v>
      </c>
      <c r="K41" s="373">
        <v>0</v>
      </c>
      <c r="L41" s="373">
        <v>59</v>
      </c>
      <c r="M41" s="373">
        <v>21</v>
      </c>
      <c r="N41" s="373">
        <v>3036</v>
      </c>
      <c r="O41" s="373">
        <v>3022</v>
      </c>
      <c r="P41" s="373">
        <v>3</v>
      </c>
      <c r="Q41" s="373">
        <v>4</v>
      </c>
      <c r="R41" s="373">
        <v>15</v>
      </c>
      <c r="S41" s="373" t="s">
        <v>139</v>
      </c>
      <c r="T41" s="374">
        <v>3.8</v>
      </c>
      <c r="U41" s="373" t="s">
        <v>139</v>
      </c>
      <c r="V41" s="373">
        <v>0</v>
      </c>
      <c r="W41" s="373">
        <v>0</v>
      </c>
      <c r="X41" s="373"/>
      <c r="Y41" s="373">
        <v>840</v>
      </c>
      <c r="Z41" s="383"/>
      <c r="AA41" s="45"/>
    </row>
    <row r="42" spans="1:29" ht="15.2" customHeight="1" x14ac:dyDescent="0.3">
      <c r="A42" s="372">
        <v>27</v>
      </c>
      <c r="B42" s="373">
        <v>82</v>
      </c>
      <c r="C42" s="373">
        <v>52</v>
      </c>
      <c r="D42" s="390">
        <v>67</v>
      </c>
      <c r="E42" s="373">
        <v>6</v>
      </c>
      <c r="F42" s="373">
        <v>67</v>
      </c>
      <c r="G42" s="390">
        <v>0</v>
      </c>
      <c r="H42" s="390">
        <v>2</v>
      </c>
      <c r="I42" s="373">
        <v>0</v>
      </c>
      <c r="J42" s="373">
        <v>0</v>
      </c>
      <c r="K42" s="373">
        <v>0</v>
      </c>
      <c r="L42" s="373">
        <v>66</v>
      </c>
      <c r="M42" s="373">
        <v>19</v>
      </c>
      <c r="N42" s="373">
        <v>3027</v>
      </c>
      <c r="O42" s="373">
        <v>3015</v>
      </c>
      <c r="P42" s="373" t="s">
        <v>22</v>
      </c>
      <c r="Q42" s="373">
        <v>6</v>
      </c>
      <c r="R42" s="373">
        <v>17</v>
      </c>
      <c r="S42" s="373" t="s">
        <v>75</v>
      </c>
      <c r="T42" s="374">
        <v>3.7</v>
      </c>
      <c r="U42" s="373" t="s">
        <v>138</v>
      </c>
      <c r="V42" s="373">
        <v>0</v>
      </c>
      <c r="W42" s="373">
        <v>0</v>
      </c>
      <c r="X42" s="374"/>
      <c r="Y42" s="373">
        <v>850</v>
      </c>
      <c r="Z42" s="383"/>
      <c r="AA42" s="45"/>
    </row>
    <row r="43" spans="1:29" ht="15.2" customHeight="1" x14ac:dyDescent="0.3">
      <c r="A43" s="372">
        <v>28</v>
      </c>
      <c r="B43" s="373">
        <v>81</v>
      </c>
      <c r="C43" s="373">
        <v>57</v>
      </c>
      <c r="D43" s="390">
        <v>69</v>
      </c>
      <c r="E43" s="373">
        <v>6</v>
      </c>
      <c r="F43" s="373">
        <v>68</v>
      </c>
      <c r="G43" s="390">
        <v>0</v>
      </c>
      <c r="H43" s="390">
        <v>4</v>
      </c>
      <c r="I43" s="390">
        <v>0</v>
      </c>
      <c r="J43" s="373">
        <v>0</v>
      </c>
      <c r="K43" s="373">
        <v>0</v>
      </c>
      <c r="L43" s="373">
        <v>66</v>
      </c>
      <c r="M43" s="373">
        <v>21</v>
      </c>
      <c r="N43" s="373">
        <v>3017</v>
      </c>
      <c r="O43" s="373">
        <v>3002</v>
      </c>
      <c r="P43" s="373">
        <v>1</v>
      </c>
      <c r="Q43" s="373">
        <v>4</v>
      </c>
      <c r="R43" s="373">
        <v>17</v>
      </c>
      <c r="S43" s="373" t="s">
        <v>139</v>
      </c>
      <c r="T43" s="374">
        <v>3.4</v>
      </c>
      <c r="U43" s="373" t="s">
        <v>139</v>
      </c>
      <c r="V43" s="373">
        <v>1</v>
      </c>
      <c r="W43" s="373">
        <v>7</v>
      </c>
      <c r="X43" s="374"/>
      <c r="Y43" s="373">
        <v>880</v>
      </c>
      <c r="Z43" s="383"/>
      <c r="AA43" s="45"/>
    </row>
    <row r="44" spans="1:29" ht="15.2" customHeight="1" x14ac:dyDescent="0.3">
      <c r="A44" s="372">
        <v>29</v>
      </c>
      <c r="B44" s="373">
        <v>86</v>
      </c>
      <c r="C44" s="373">
        <v>64</v>
      </c>
      <c r="D44" s="390">
        <v>75</v>
      </c>
      <c r="E44" s="373">
        <v>12</v>
      </c>
      <c r="F44" s="373">
        <v>74</v>
      </c>
      <c r="G44" s="390">
        <v>0</v>
      </c>
      <c r="H44" s="390">
        <v>10</v>
      </c>
      <c r="I44" s="373">
        <v>0</v>
      </c>
      <c r="J44" s="373">
        <v>0</v>
      </c>
      <c r="K44" s="373">
        <v>0</v>
      </c>
      <c r="L44" s="373">
        <v>58</v>
      </c>
      <c r="M44" s="373">
        <v>21</v>
      </c>
      <c r="N44" s="373">
        <v>3003</v>
      </c>
      <c r="O44" s="373">
        <v>2987</v>
      </c>
      <c r="P44" s="373">
        <v>1</v>
      </c>
      <c r="Q44" s="373">
        <v>5</v>
      </c>
      <c r="R44" s="373">
        <v>18</v>
      </c>
      <c r="S44" s="373" t="s">
        <v>75</v>
      </c>
      <c r="T44" s="374">
        <v>4.5</v>
      </c>
      <c r="U44" s="390" t="s">
        <v>138</v>
      </c>
      <c r="V44" s="373">
        <v>8</v>
      </c>
      <c r="W44" s="373">
        <v>5</v>
      </c>
      <c r="X44" s="374"/>
      <c r="Y44" s="373">
        <v>820</v>
      </c>
      <c r="Z44" s="383"/>
      <c r="AA44" s="45"/>
    </row>
    <row r="45" spans="1:29" ht="15.2" customHeight="1" x14ac:dyDescent="0.3">
      <c r="A45" s="372">
        <v>30</v>
      </c>
      <c r="B45" s="373">
        <v>89</v>
      </c>
      <c r="C45" s="373">
        <v>63</v>
      </c>
      <c r="D45" s="390">
        <v>76</v>
      </c>
      <c r="E45" s="373">
        <v>13</v>
      </c>
      <c r="F45" s="373">
        <v>73</v>
      </c>
      <c r="G45" s="390">
        <v>0</v>
      </c>
      <c r="H45" s="390">
        <v>11</v>
      </c>
      <c r="I45" s="377">
        <v>0.03</v>
      </c>
      <c r="J45" s="390">
        <v>0</v>
      </c>
      <c r="K45" s="373">
        <v>0</v>
      </c>
      <c r="L45" s="373">
        <v>84</v>
      </c>
      <c r="M45" s="373">
        <v>37</v>
      </c>
      <c r="N45" s="373">
        <v>2992</v>
      </c>
      <c r="O45" s="373">
        <v>2980</v>
      </c>
      <c r="P45" s="373">
        <v>2</v>
      </c>
      <c r="Q45" s="373">
        <v>6</v>
      </c>
      <c r="R45" s="373">
        <v>21</v>
      </c>
      <c r="S45" s="373" t="s">
        <v>138</v>
      </c>
      <c r="T45" s="374">
        <v>4.8</v>
      </c>
      <c r="U45" s="390" t="s">
        <v>75</v>
      </c>
      <c r="V45" s="373">
        <v>10</v>
      </c>
      <c r="W45" s="373">
        <v>6</v>
      </c>
      <c r="X45" s="373"/>
      <c r="Y45" s="373">
        <v>1060</v>
      </c>
      <c r="Z45" s="383"/>
      <c r="AA45" s="45"/>
    </row>
    <row r="46" spans="1:29" ht="15.2" customHeight="1" thickBot="1" x14ac:dyDescent="0.35">
      <c r="A46" s="394">
        <v>31</v>
      </c>
      <c r="B46" s="403">
        <v>87</v>
      </c>
      <c r="C46" s="408">
        <v>66</v>
      </c>
      <c r="D46" s="409">
        <v>77</v>
      </c>
      <c r="E46" s="408">
        <v>14</v>
      </c>
      <c r="F46" s="408">
        <v>78</v>
      </c>
      <c r="G46" s="409">
        <v>0</v>
      </c>
      <c r="H46" s="409">
        <v>12</v>
      </c>
      <c r="I46" s="409">
        <v>0</v>
      </c>
      <c r="J46" s="408">
        <v>0</v>
      </c>
      <c r="K46" s="408">
        <v>0</v>
      </c>
      <c r="L46" s="408">
        <v>80</v>
      </c>
      <c r="M46" s="408">
        <v>42</v>
      </c>
      <c r="N46" s="408">
        <v>2993</v>
      </c>
      <c r="O46" s="408">
        <v>2986</v>
      </c>
      <c r="P46" s="408">
        <v>3</v>
      </c>
      <c r="Q46" s="408">
        <v>5</v>
      </c>
      <c r="R46" s="408">
        <v>21</v>
      </c>
      <c r="S46" s="408" t="s">
        <v>139</v>
      </c>
      <c r="T46" s="410">
        <v>4.4000000000000004</v>
      </c>
      <c r="U46" s="409" t="s">
        <v>139</v>
      </c>
      <c r="V46" s="408">
        <v>5</v>
      </c>
      <c r="W46" s="409">
        <v>8</v>
      </c>
      <c r="X46" s="410"/>
      <c r="Y46" s="408">
        <v>840</v>
      </c>
      <c r="Z46" s="411"/>
      <c r="AA46" s="45"/>
    </row>
    <row r="47" spans="1:29" ht="15.2" customHeight="1" x14ac:dyDescent="0.3">
      <c r="A47" s="214"/>
      <c r="B47" s="395">
        <f>SUM(B16:B46)</f>
        <v>2305</v>
      </c>
      <c r="C47" s="395">
        <f>SUM(C16:C46)</f>
        <v>1660</v>
      </c>
      <c r="D47" s="214"/>
      <c r="E47" s="396">
        <f>SUM(E16:E46)</f>
        <v>184</v>
      </c>
      <c r="F47" s="396">
        <f>SUM(F16:F46)</f>
        <v>1919</v>
      </c>
      <c r="G47" s="397">
        <f>SUM(G16:G46)</f>
        <v>101</v>
      </c>
      <c r="H47" s="397">
        <f>SUM(H16:H46)</f>
        <v>76</v>
      </c>
      <c r="I47" s="398">
        <f>SUM(I16:I46)</f>
        <v>1.3599999999999999</v>
      </c>
      <c r="J47" s="395">
        <v>0</v>
      </c>
      <c r="K47" s="395">
        <v>0</v>
      </c>
      <c r="L47" s="189"/>
      <c r="M47" s="395"/>
      <c r="N47" s="395"/>
      <c r="O47" s="395"/>
      <c r="P47" s="395">
        <f>SUM(P16:P46)</f>
        <v>102</v>
      </c>
      <c r="Q47" s="395">
        <f>SUM(Q16:Q46)</f>
        <v>140</v>
      </c>
      <c r="R47" s="395">
        <v>31</v>
      </c>
      <c r="S47" s="395" t="s">
        <v>77</v>
      </c>
      <c r="T47" s="395"/>
      <c r="U47" s="399"/>
      <c r="V47" s="395">
        <f>SUM(V16:V46)</f>
        <v>126</v>
      </c>
      <c r="W47" s="395">
        <f>SUM(W16:W46)</f>
        <v>145</v>
      </c>
      <c r="X47" s="399"/>
      <c r="Y47" s="189"/>
      <c r="Z47" s="236" t="s">
        <v>23</v>
      </c>
      <c r="AA47" s="45"/>
    </row>
    <row r="48" spans="1:29" ht="15.2" customHeight="1" x14ac:dyDescent="0.3">
      <c r="A48" s="214"/>
      <c r="B48" s="399">
        <v>74.400000000000006</v>
      </c>
      <c r="C48" s="399">
        <v>53.5</v>
      </c>
      <c r="D48" s="189"/>
      <c r="E48" s="189"/>
      <c r="F48" s="399">
        <f>AVERAGE(F16:F46)</f>
        <v>61.903225806451616</v>
      </c>
      <c r="G48" s="189"/>
      <c r="H48" s="189"/>
      <c r="I48" s="189"/>
      <c r="J48" s="189"/>
      <c r="K48" s="189"/>
      <c r="L48" s="399">
        <f>AVERAGE(L16:L46)</f>
        <v>78.967741935483872</v>
      </c>
      <c r="M48" s="399">
        <f>AVERAGE(M16:M46)</f>
        <v>38.774193548387096</v>
      </c>
      <c r="N48" s="400">
        <v>3012</v>
      </c>
      <c r="O48" s="400">
        <v>2996</v>
      </c>
      <c r="P48" s="399">
        <v>3.3</v>
      </c>
      <c r="Q48" s="399">
        <v>4.5</v>
      </c>
      <c r="R48" s="401"/>
      <c r="S48" s="189"/>
      <c r="T48" s="399">
        <f>AVERAGE(T16:T46)</f>
        <v>3.7387096774193553</v>
      </c>
      <c r="U48" s="399"/>
      <c r="V48" s="399">
        <v>4.0999999999999996</v>
      </c>
      <c r="W48" s="399">
        <v>4.7</v>
      </c>
      <c r="X48" s="399"/>
      <c r="Y48" s="399">
        <f>AVERAGE(Y16:Y46)</f>
        <v>802.87096774193549</v>
      </c>
      <c r="Z48" s="326" t="s">
        <v>79</v>
      </c>
      <c r="AA48" s="45"/>
    </row>
    <row r="49" spans="2:26" ht="15.2" customHeight="1" x14ac:dyDescent="0.2">
      <c r="B49" s="18" t="s">
        <v>80</v>
      </c>
      <c r="C49" s="16"/>
      <c r="D49" s="16"/>
      <c r="E49" s="16"/>
      <c r="F49" s="16"/>
      <c r="G49" s="16"/>
      <c r="H49" s="16"/>
      <c r="I49" s="16"/>
      <c r="K49" s="18" t="s">
        <v>81</v>
      </c>
      <c r="L49" s="18"/>
      <c r="M49" s="18"/>
      <c r="N49" s="18"/>
      <c r="O49" s="18"/>
      <c r="P49" s="18"/>
      <c r="Q49" s="18"/>
      <c r="T49" s="18" t="s">
        <v>82</v>
      </c>
      <c r="U49" s="16"/>
      <c r="V49" s="16"/>
      <c r="W49" s="16"/>
      <c r="X49" s="16"/>
      <c r="Y49" s="16"/>
      <c r="Z49" s="29"/>
    </row>
    <row r="50" spans="2:26" ht="15.2" customHeight="1" x14ac:dyDescent="0.3">
      <c r="B50" s="16" t="s">
        <v>150</v>
      </c>
      <c r="C50" s="16"/>
      <c r="D50" s="16"/>
      <c r="E50" s="374">
        <v>64</v>
      </c>
      <c r="F50" s="61"/>
      <c r="H50" s="16"/>
      <c r="I50" s="1"/>
      <c r="K50" s="16" t="s">
        <v>84</v>
      </c>
      <c r="L50" s="16"/>
      <c r="M50" s="16"/>
      <c r="N50" s="390">
        <f>G47</f>
        <v>101</v>
      </c>
      <c r="P50" s="16"/>
      <c r="Q50" s="16"/>
      <c r="T50" s="16" t="s">
        <v>85</v>
      </c>
      <c r="W50" s="377">
        <f>I47</f>
        <v>1.3599999999999999</v>
      </c>
      <c r="Z50" s="37"/>
    </row>
    <row r="51" spans="2:26" ht="15.2" customHeight="1" x14ac:dyDescent="0.3">
      <c r="B51" s="16" t="s">
        <v>155</v>
      </c>
      <c r="C51" s="16"/>
      <c r="D51" s="16"/>
      <c r="E51" s="373">
        <v>5.7</v>
      </c>
      <c r="G51" s="62"/>
      <c r="H51" s="61"/>
      <c r="I51" s="36"/>
      <c r="K51" s="16" t="s">
        <v>224</v>
      </c>
      <c r="L51" s="16"/>
      <c r="M51" s="16"/>
      <c r="N51" s="373">
        <v>-139</v>
      </c>
      <c r="O51" s="60"/>
      <c r="P51" s="26"/>
      <c r="Q51" s="32"/>
      <c r="T51" s="16" t="s">
        <v>320</v>
      </c>
      <c r="W51" s="373">
        <v>-2.73</v>
      </c>
      <c r="X51" s="134"/>
    </row>
    <row r="52" spans="2:26" ht="15.2" customHeight="1" x14ac:dyDescent="0.3">
      <c r="B52" s="16" t="s">
        <v>321</v>
      </c>
      <c r="C52" s="16"/>
      <c r="D52" s="16"/>
      <c r="E52" s="373">
        <v>5.9</v>
      </c>
      <c r="F52" s="16"/>
      <c r="G52" s="61"/>
      <c r="H52" s="27"/>
      <c r="I52" s="1"/>
      <c r="K52" s="16" t="s">
        <v>322</v>
      </c>
      <c r="L52" s="16"/>
      <c r="M52" s="16"/>
      <c r="N52" s="16"/>
      <c r="O52" s="284">
        <v>7207</v>
      </c>
      <c r="P52" s="16"/>
      <c r="Q52" s="60"/>
      <c r="R52" s="30"/>
      <c r="T52" s="16" t="s">
        <v>221</v>
      </c>
      <c r="W52" s="377">
        <v>13.42</v>
      </c>
      <c r="X52" s="134"/>
      <c r="Y52" s="64"/>
      <c r="Z52" s="26"/>
    </row>
    <row r="53" spans="2:26" ht="15.2" customHeight="1" x14ac:dyDescent="0.3">
      <c r="B53" s="16" t="s">
        <v>92</v>
      </c>
      <c r="C53" s="16"/>
      <c r="D53" s="16"/>
      <c r="E53" s="416">
        <v>36.4</v>
      </c>
      <c r="F53" s="186"/>
      <c r="G53" s="62"/>
      <c r="I53" s="28"/>
      <c r="K53" s="16" t="s">
        <v>323</v>
      </c>
      <c r="L53" s="16"/>
      <c r="M53" s="16"/>
      <c r="N53" s="373">
        <v>-590</v>
      </c>
      <c r="O53" s="16"/>
      <c r="P53" s="60"/>
      <c r="T53" s="16" t="s">
        <v>324</v>
      </c>
      <c r="W53" s="373">
        <v>-2.5099999999999998</v>
      </c>
      <c r="X53" s="134"/>
      <c r="Y53" s="64"/>
    </row>
    <row r="54" spans="2:26" ht="15.2" customHeight="1" x14ac:dyDescent="0.3">
      <c r="B54" s="16" t="s">
        <v>160</v>
      </c>
      <c r="C54" s="16"/>
      <c r="D54" s="16"/>
      <c r="E54" s="373">
        <v>2.8</v>
      </c>
      <c r="F54" s="136"/>
      <c r="G54" s="16"/>
      <c r="H54" s="50"/>
      <c r="I54" s="27"/>
      <c r="T54" s="16" t="s">
        <v>325</v>
      </c>
      <c r="W54" s="373">
        <v>0.43</v>
      </c>
      <c r="X54" s="24" t="s">
        <v>326</v>
      </c>
      <c r="Y54" s="181" t="s">
        <v>327</v>
      </c>
      <c r="Z54" s="175"/>
    </row>
    <row r="55" spans="2:26" ht="15.2" customHeight="1" x14ac:dyDescent="0.3">
      <c r="B55" s="16" t="s">
        <v>98</v>
      </c>
      <c r="C55" s="373">
        <f>MAX(B16:B46)</f>
        <v>89</v>
      </c>
      <c r="D55" s="16" t="s">
        <v>200</v>
      </c>
      <c r="E55" s="175" t="s">
        <v>328</v>
      </c>
      <c r="F55" s="46"/>
      <c r="G55" s="16"/>
      <c r="H55" s="50"/>
      <c r="I55" s="1"/>
      <c r="K55" s="18" t="s">
        <v>100</v>
      </c>
      <c r="L55" s="18"/>
      <c r="M55" s="18"/>
      <c r="N55" s="18"/>
      <c r="O55" s="18"/>
      <c r="T55" s="16" t="s">
        <v>329</v>
      </c>
      <c r="W55" s="373">
        <v>0</v>
      </c>
      <c r="Y55" s="413"/>
    </row>
    <row r="56" spans="2:26" ht="15.2" customHeight="1" x14ac:dyDescent="0.3">
      <c r="B56" s="16" t="s">
        <v>102</v>
      </c>
      <c r="C56" s="373">
        <f>MIN(C16:C46)</f>
        <v>39</v>
      </c>
      <c r="D56" s="16" t="s">
        <v>200</v>
      </c>
      <c r="E56" s="175" t="s">
        <v>168</v>
      </c>
      <c r="F56" s="46"/>
      <c r="G56" s="16"/>
      <c r="H56" s="50"/>
      <c r="I56" s="1"/>
      <c r="K56" s="16" t="s">
        <v>330</v>
      </c>
      <c r="M56" s="134"/>
      <c r="N56" s="284">
        <v>76</v>
      </c>
      <c r="O56" s="60"/>
      <c r="T56" s="16" t="s">
        <v>331</v>
      </c>
      <c r="W56" s="373">
        <v>-0.1</v>
      </c>
      <c r="X56" s="134"/>
      <c r="Y56" s="414"/>
      <c r="Z56" s="30"/>
    </row>
    <row r="57" spans="2:26" ht="15.2" customHeight="1" x14ac:dyDescent="0.3">
      <c r="B57" s="16"/>
      <c r="C57" s="16" t="s">
        <v>104</v>
      </c>
      <c r="D57" s="16"/>
      <c r="E57" s="16"/>
      <c r="F57" s="16"/>
      <c r="G57" s="16"/>
      <c r="H57" s="16"/>
      <c r="I57" s="1"/>
      <c r="K57" s="16" t="s">
        <v>224</v>
      </c>
      <c r="N57" s="284">
        <v>37</v>
      </c>
      <c r="O57" s="65"/>
      <c r="P57" s="60"/>
      <c r="T57" s="16" t="s">
        <v>332</v>
      </c>
      <c r="W57" s="373">
        <v>98.4</v>
      </c>
      <c r="Y57" s="413"/>
    </row>
    <row r="58" spans="2:26" ht="15.2" customHeight="1" x14ac:dyDescent="0.3">
      <c r="B58" s="16" t="s">
        <v>285</v>
      </c>
      <c r="C58" s="16"/>
      <c r="D58" s="16"/>
      <c r="E58" s="373">
        <f>COUNTIF(B16:B46,"&gt;=90")</f>
        <v>0</v>
      </c>
      <c r="F58" s="16"/>
      <c r="H58" s="16"/>
      <c r="I58" s="1"/>
      <c r="K58" s="16" t="s">
        <v>333</v>
      </c>
      <c r="O58" s="284">
        <v>109</v>
      </c>
      <c r="Q58" s="67"/>
      <c r="R58" s="30"/>
      <c r="T58" s="16" t="s">
        <v>334</v>
      </c>
      <c r="W58" s="373">
        <v>43.6</v>
      </c>
      <c r="X58" s="136"/>
      <c r="Y58" s="414"/>
      <c r="Z58" s="30"/>
    </row>
    <row r="59" spans="2:26" ht="15.2" customHeight="1" x14ac:dyDescent="0.3">
      <c r="B59" s="16" t="s">
        <v>287</v>
      </c>
      <c r="C59" s="16"/>
      <c r="D59" s="16"/>
      <c r="E59" s="373">
        <f>COUNTIF(B16:B46,"&lt;=32")</f>
        <v>0</v>
      </c>
      <c r="F59" s="16"/>
      <c r="H59" s="16"/>
      <c r="I59" s="1"/>
      <c r="K59" s="16" t="s">
        <v>335</v>
      </c>
      <c r="N59" s="373">
        <v>65.8</v>
      </c>
      <c r="P59" s="60"/>
      <c r="T59" s="16" t="s">
        <v>96</v>
      </c>
      <c r="W59" s="373">
        <v>0</v>
      </c>
      <c r="X59" s="134"/>
      <c r="Y59" s="24" t="s">
        <v>336</v>
      </c>
      <c r="Z59" s="175"/>
    </row>
    <row r="60" spans="2:26" ht="15.2" customHeight="1" x14ac:dyDescent="0.3">
      <c r="B60" s="16" t="s">
        <v>290</v>
      </c>
      <c r="C60" s="16"/>
      <c r="D60" s="16"/>
      <c r="E60" s="373">
        <f>COUNTIF(C16:C46,"&lt;=32")</f>
        <v>0</v>
      </c>
      <c r="F60" s="16"/>
      <c r="H60" s="16"/>
      <c r="I60" s="1"/>
      <c r="T60" s="16" t="s">
        <v>337</v>
      </c>
      <c r="W60" s="373">
        <v>0</v>
      </c>
      <c r="Y60" s="1"/>
    </row>
    <row r="61" spans="2:26" ht="15.2" customHeight="1" x14ac:dyDescent="0.3">
      <c r="B61" s="16" t="s">
        <v>293</v>
      </c>
      <c r="C61" s="16"/>
      <c r="D61" s="16"/>
      <c r="E61" s="373">
        <f>COUNTIF(C16:C46,"&lt;=0")</f>
        <v>0</v>
      </c>
      <c r="F61" s="16"/>
      <c r="H61" s="16"/>
      <c r="I61" s="1"/>
      <c r="K61" s="18" t="s">
        <v>114</v>
      </c>
      <c r="L61" s="17"/>
      <c r="M61" s="17"/>
      <c r="N61" s="17"/>
      <c r="O61" s="17"/>
      <c r="T61" s="16" t="s">
        <v>338</v>
      </c>
      <c r="W61" s="284" t="s">
        <v>116</v>
      </c>
      <c r="Y61" s="60"/>
    </row>
    <row r="62" spans="2:26" ht="15.2" customHeight="1" x14ac:dyDescent="0.3">
      <c r="G62" s="47"/>
      <c r="K62" s="16" t="s">
        <v>339</v>
      </c>
      <c r="N62" s="284">
        <v>30.04</v>
      </c>
      <c r="O62" s="64"/>
      <c r="P62" s="476"/>
      <c r="Q62" s="476"/>
      <c r="V62" s="16" t="s">
        <v>340</v>
      </c>
      <c r="W62" s="284" t="s">
        <v>116</v>
      </c>
    </row>
    <row r="63" spans="2:26" ht="15.2" customHeight="1" x14ac:dyDescent="0.3">
      <c r="B63" s="18" t="s">
        <v>119</v>
      </c>
      <c r="C63" s="17"/>
      <c r="D63" s="17"/>
      <c r="E63" s="17"/>
      <c r="G63" s="47"/>
      <c r="K63" s="16" t="s">
        <v>341</v>
      </c>
      <c r="N63" s="377">
        <v>0.1</v>
      </c>
      <c r="O63" s="60"/>
      <c r="P63" s="27"/>
      <c r="Q63" s="23"/>
      <c r="V63" s="16" t="s">
        <v>342</v>
      </c>
      <c r="W63" s="284" t="s">
        <v>116</v>
      </c>
    </row>
    <row r="64" spans="2:26" ht="15.2" customHeight="1" x14ac:dyDescent="0.3">
      <c r="B64" s="16" t="s">
        <v>273</v>
      </c>
      <c r="E64" s="374">
        <f>AVERAGE(T16:T46)</f>
        <v>3.7387096774193553</v>
      </c>
      <c r="K64" s="16" t="s">
        <v>98</v>
      </c>
      <c r="L64" s="402">
        <f>MAX(N16:N46)/100</f>
        <v>30.5</v>
      </c>
      <c r="M64" s="16" t="s">
        <v>343</v>
      </c>
      <c r="N64" s="181" t="s">
        <v>199</v>
      </c>
      <c r="O64" s="23"/>
      <c r="P64" s="23"/>
    </row>
    <row r="65" spans="1:26" ht="15.2" customHeight="1" x14ac:dyDescent="0.3">
      <c r="B65" s="16" t="s">
        <v>247</v>
      </c>
      <c r="E65" s="134" t="s">
        <v>299</v>
      </c>
      <c r="G65" s="60"/>
      <c r="I65" s="24"/>
      <c r="K65" s="16" t="s">
        <v>344</v>
      </c>
      <c r="L65" s="376">
        <v>29.68</v>
      </c>
      <c r="M65" s="16" t="s">
        <v>345</v>
      </c>
      <c r="N65" s="181" t="s">
        <v>289</v>
      </c>
      <c r="O65" s="60"/>
      <c r="P65" s="23"/>
      <c r="T65" s="18" t="s">
        <v>124</v>
      </c>
      <c r="U65" s="18"/>
      <c r="V65" s="18"/>
      <c r="W65" s="18"/>
      <c r="X65" s="18"/>
      <c r="Y65" s="38"/>
      <c r="Z65" s="38"/>
    </row>
    <row r="66" spans="1:26" ht="15.2" customHeight="1" x14ac:dyDescent="0.3">
      <c r="B66" s="16" t="s">
        <v>300</v>
      </c>
      <c r="D66" s="373">
        <v>31</v>
      </c>
      <c r="E66" s="16" t="s">
        <v>301</v>
      </c>
      <c r="F66" s="175" t="s">
        <v>289</v>
      </c>
      <c r="H66" s="50"/>
      <c r="T66" s="16" t="s">
        <v>127</v>
      </c>
      <c r="U66" s="16"/>
      <c r="V66" s="16"/>
      <c r="W66" s="284">
        <v>803</v>
      </c>
      <c r="Y66" s="60"/>
    </row>
    <row r="67" spans="1:26" ht="15.2" customHeight="1" x14ac:dyDescent="0.3">
      <c r="B67" s="16" t="s">
        <v>304</v>
      </c>
      <c r="D67" s="175" t="s">
        <v>77</v>
      </c>
      <c r="E67" s="175"/>
      <c r="F67" s="60"/>
      <c r="T67" s="16" t="s">
        <v>346</v>
      </c>
      <c r="V67" s="181">
        <v>1100</v>
      </c>
      <c r="W67" s="39" t="s">
        <v>126</v>
      </c>
      <c r="X67" s="181" t="s">
        <v>278</v>
      </c>
      <c r="Y67" s="60"/>
    </row>
    <row r="68" spans="1:26" ht="15.2" customHeight="1" x14ac:dyDescent="0.25"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5"/>
      <c r="O68" s="55"/>
      <c r="P68" s="55"/>
      <c r="Q68" s="55"/>
      <c r="R68" s="55"/>
      <c r="S68" s="55"/>
      <c r="T68" s="55"/>
      <c r="U68" s="55"/>
    </row>
    <row r="69" spans="1:26" ht="15.2" customHeight="1" x14ac:dyDescent="0.3">
      <c r="A69" s="40"/>
      <c r="B69" s="170" t="s">
        <v>347</v>
      </c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51"/>
      <c r="O69" s="55"/>
      <c r="P69" s="55"/>
      <c r="Q69" s="55"/>
      <c r="R69" s="55"/>
      <c r="S69" s="55"/>
      <c r="T69" s="55"/>
      <c r="U69" s="55"/>
    </row>
    <row r="70" spans="1:26" ht="15.2" customHeight="1" x14ac:dyDescent="0.3">
      <c r="B70" s="170" t="s">
        <v>348</v>
      </c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51"/>
      <c r="O70" s="51"/>
      <c r="P70" s="55"/>
      <c r="Q70" s="55"/>
      <c r="R70" s="55"/>
      <c r="S70" s="55"/>
      <c r="T70" s="55"/>
      <c r="U70" s="55"/>
    </row>
    <row r="71" spans="1:26" ht="15.2" customHeight="1" x14ac:dyDescent="0.25"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51"/>
      <c r="O71" s="51"/>
      <c r="P71" s="54"/>
    </row>
    <row r="72" spans="1:26" ht="14.25" customHeight="1" x14ac:dyDescent="0.25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4"/>
    </row>
    <row r="73" spans="1:26" ht="14.25" customHeight="1" x14ac:dyDescent="0.2"/>
    <row r="74" spans="1:26" ht="14.25" customHeight="1" x14ac:dyDescent="0.2"/>
    <row r="75" spans="1:26" ht="14.25" customHeight="1" x14ac:dyDescent="0.2"/>
  </sheetData>
  <mergeCells count="1">
    <mergeCell ref="P62:Q62"/>
  </mergeCells>
  <phoneticPr fontId="0" type="noConversion"/>
  <pageMargins left="0.25" right="0.17" top="0.56999999999999995" bottom="0.59" header="0.37" footer="0.32"/>
  <pageSetup scale="5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F74"/>
  <sheetViews>
    <sheetView topLeftCell="A46" zoomScale="124" zoomScaleNormal="124" workbookViewId="0">
      <selection activeCell="S71" sqref="S71"/>
    </sheetView>
  </sheetViews>
  <sheetFormatPr defaultRowHeight="12.75" x14ac:dyDescent="0.2"/>
  <cols>
    <col min="1" max="1" width="3.28515625" customWidth="1"/>
    <col min="2" max="2" width="5.85546875" customWidth="1"/>
    <col min="3" max="3" width="6" customWidth="1"/>
    <col min="4" max="4" width="4.28515625" customWidth="1"/>
    <col min="5" max="5" width="4.85546875" customWidth="1"/>
    <col min="6" max="6" width="6.140625" customWidth="1"/>
    <col min="7" max="7" width="4.140625" customWidth="1"/>
    <col min="8" max="8" width="4.5703125" customWidth="1"/>
    <col min="9" max="9" width="6.42578125" customWidth="1"/>
    <col min="10" max="10" width="4.140625" customWidth="1"/>
    <col min="11" max="12" width="5.28515625" customWidth="1"/>
    <col min="13" max="13" width="6.85546875" customWidth="1"/>
    <col min="14" max="14" width="7.85546875" customWidth="1"/>
    <col min="15" max="15" width="8.28515625" customWidth="1"/>
    <col min="16" max="16" width="5.140625" customWidth="1"/>
    <col min="17" max="17" width="4.7109375" customWidth="1"/>
    <col min="18" max="18" width="3.28515625" customWidth="1"/>
    <col min="19" max="19" width="4.5703125" customWidth="1"/>
    <col min="20" max="20" width="5.5703125" customWidth="1"/>
    <col min="21" max="21" width="5.42578125" customWidth="1"/>
    <col min="22" max="22" width="6.140625" customWidth="1"/>
    <col min="23" max="23" width="5.140625" customWidth="1"/>
    <col min="24" max="24" width="6.85546875" customWidth="1"/>
    <col min="25" max="25" width="7" bestFit="1" customWidth="1"/>
    <col min="26" max="26" width="16.5703125" customWidth="1"/>
    <col min="27" max="27" width="12.5703125" customWidth="1"/>
  </cols>
  <sheetData>
    <row r="2" spans="1:27" ht="13.35" customHeight="1" x14ac:dyDescent="0.3">
      <c r="A2" s="175" t="s">
        <v>0</v>
      </c>
      <c r="B2" s="175"/>
      <c r="C2" s="175"/>
      <c r="D2" s="175"/>
      <c r="E2" s="175"/>
      <c r="F2" s="21"/>
      <c r="G2" s="16"/>
      <c r="H2" s="16"/>
      <c r="U2" s="175" t="s">
        <v>1</v>
      </c>
      <c r="V2" s="175"/>
      <c r="W2" s="175"/>
      <c r="X2" s="175"/>
      <c r="Y2" s="175"/>
      <c r="Z2" s="16"/>
    </row>
    <row r="3" spans="1:27" ht="13.35" customHeight="1" x14ac:dyDescent="0.3">
      <c r="A3" s="175" t="s">
        <v>2</v>
      </c>
      <c r="B3" s="175"/>
      <c r="C3" s="175"/>
      <c r="D3" s="175"/>
      <c r="E3" s="175"/>
      <c r="F3" s="21"/>
      <c r="G3" s="16"/>
      <c r="H3" s="16"/>
      <c r="U3" s="175" t="s">
        <v>3</v>
      </c>
      <c r="V3" s="175"/>
      <c r="W3" s="175"/>
      <c r="X3" s="175"/>
      <c r="Y3" s="175"/>
      <c r="Z3" s="16"/>
    </row>
    <row r="4" spans="1:27" ht="13.35" customHeight="1" x14ac:dyDescent="0.3">
      <c r="A4" s="175" t="s">
        <v>4</v>
      </c>
      <c r="B4" s="175"/>
      <c r="C4" s="175"/>
      <c r="D4" s="175"/>
      <c r="E4" s="175"/>
      <c r="F4" s="21"/>
      <c r="G4" s="16"/>
      <c r="H4" s="16"/>
      <c r="U4" s="175" t="s">
        <v>6</v>
      </c>
      <c r="V4" s="175"/>
      <c r="W4" s="175"/>
      <c r="X4" s="175"/>
      <c r="Y4" s="175"/>
      <c r="Z4" s="16"/>
    </row>
    <row r="5" spans="1:27" ht="13.35" customHeight="1" x14ac:dyDescent="0.3">
      <c r="A5" s="175" t="s">
        <v>130</v>
      </c>
      <c r="B5" s="175"/>
      <c r="C5" s="175"/>
      <c r="D5" s="175"/>
      <c r="E5" s="175"/>
      <c r="F5" s="21"/>
      <c r="G5" s="16"/>
      <c r="H5" s="16"/>
      <c r="K5" s="170"/>
      <c r="L5" s="187" t="s">
        <v>349</v>
      </c>
      <c r="M5" s="170"/>
      <c r="N5" s="178"/>
      <c r="O5" s="178"/>
      <c r="P5" s="20"/>
      <c r="U5" s="175"/>
      <c r="V5" s="175"/>
      <c r="W5" s="175" t="s">
        <v>315</v>
      </c>
      <c r="X5" s="175"/>
      <c r="Y5" s="175"/>
      <c r="Z5" s="16"/>
    </row>
    <row r="6" spans="1:27" ht="13.35" customHeight="1" x14ac:dyDescent="0.3">
      <c r="A6" s="175" t="s">
        <v>9</v>
      </c>
      <c r="B6" s="175"/>
      <c r="C6" s="175"/>
      <c r="D6" s="175"/>
      <c r="E6" s="175"/>
      <c r="F6" s="21"/>
      <c r="G6" s="16"/>
      <c r="H6" s="16"/>
      <c r="K6" s="181"/>
      <c r="N6" s="181"/>
      <c r="O6" s="181"/>
      <c r="U6" s="16"/>
      <c r="V6" s="175"/>
      <c r="W6" s="175" t="s">
        <v>350</v>
      </c>
      <c r="X6" s="175"/>
      <c r="Y6" s="175"/>
      <c r="Z6" s="16"/>
    </row>
    <row r="7" spans="1:27" ht="13.35" customHeight="1" x14ac:dyDescent="0.3">
      <c r="A7" s="21"/>
      <c r="B7" s="21"/>
      <c r="C7" s="21"/>
      <c r="D7" s="21"/>
      <c r="E7" s="21"/>
      <c r="F7" s="21"/>
      <c r="K7" s="181" t="s">
        <v>133</v>
      </c>
      <c r="L7" s="181"/>
      <c r="M7" s="181"/>
      <c r="N7" s="181"/>
      <c r="O7" s="181"/>
      <c r="P7" s="46"/>
      <c r="Q7" s="1"/>
      <c r="R7" s="16"/>
      <c r="S7" s="16"/>
      <c r="T7" s="16"/>
      <c r="U7" s="16"/>
      <c r="V7" s="175"/>
      <c r="W7" s="424"/>
      <c r="X7" s="175"/>
      <c r="Y7" s="175"/>
      <c r="Z7" s="16"/>
    </row>
    <row r="8" spans="1:27" ht="13.35" customHeight="1" x14ac:dyDescent="0.3">
      <c r="K8" s="181"/>
      <c r="L8" s="181"/>
      <c r="M8" s="181"/>
      <c r="N8" s="181"/>
      <c r="O8" s="181"/>
      <c r="P8" s="46"/>
    </row>
    <row r="9" spans="1:27" ht="15" x14ac:dyDescent="0.3">
      <c r="K9" s="170" t="s">
        <v>12</v>
      </c>
      <c r="L9" s="170"/>
      <c r="M9" s="170"/>
      <c r="N9" s="170"/>
      <c r="O9" s="170"/>
      <c r="P9" s="40"/>
      <c r="Q9" s="21"/>
      <c r="R9" s="21"/>
      <c r="S9" s="21"/>
      <c r="AA9" s="33"/>
    </row>
    <row r="10" spans="1:27" ht="10.7" customHeight="1" x14ac:dyDescent="0.3">
      <c r="A10" s="205"/>
      <c r="B10" s="206"/>
      <c r="C10" s="163" t="s">
        <v>13</v>
      </c>
      <c r="D10" s="163"/>
      <c r="E10" s="163"/>
      <c r="F10" s="207"/>
      <c r="G10" s="207"/>
      <c r="H10" s="207"/>
      <c r="I10" s="163" t="s">
        <v>134</v>
      </c>
      <c r="J10" s="163"/>
      <c r="K10" s="163"/>
      <c r="L10" s="207"/>
      <c r="M10" s="207"/>
      <c r="N10" s="207"/>
      <c r="O10" s="207"/>
      <c r="P10" s="207"/>
      <c r="Q10" s="163" t="s">
        <v>15</v>
      </c>
      <c r="R10" s="163"/>
      <c r="S10" s="163"/>
      <c r="T10" s="207"/>
      <c r="U10" s="206"/>
      <c r="V10" s="206"/>
      <c r="W10" s="206"/>
      <c r="X10" s="206"/>
      <c r="Y10" s="206"/>
      <c r="Z10" s="205"/>
      <c r="AA10" s="338"/>
    </row>
    <row r="11" spans="1:27" ht="10.7" customHeight="1" x14ac:dyDescent="0.2">
      <c r="A11" s="161" t="s">
        <v>16</v>
      </c>
      <c r="B11" s="167" t="s">
        <v>17</v>
      </c>
      <c r="C11" s="167" t="s">
        <v>17</v>
      </c>
      <c r="D11" s="167" t="s">
        <v>18</v>
      </c>
      <c r="E11" s="167" t="s">
        <v>19</v>
      </c>
      <c r="F11" s="167" t="s">
        <v>20</v>
      </c>
      <c r="G11" s="167" t="s">
        <v>21</v>
      </c>
      <c r="H11" s="167" t="s">
        <v>22</v>
      </c>
      <c r="I11" s="167" t="s">
        <v>23</v>
      </c>
      <c r="J11" s="167" t="s">
        <v>24</v>
      </c>
      <c r="K11" s="167" t="s">
        <v>24</v>
      </c>
      <c r="L11" s="167" t="s">
        <v>25</v>
      </c>
      <c r="M11" s="167" t="s">
        <v>26</v>
      </c>
      <c r="N11" s="167" t="s">
        <v>25</v>
      </c>
      <c r="O11" s="167" t="s">
        <v>26</v>
      </c>
      <c r="P11" s="167"/>
      <c r="Q11" s="167"/>
      <c r="R11" s="167" t="s">
        <v>25</v>
      </c>
      <c r="S11" s="167" t="s">
        <v>27</v>
      </c>
      <c r="T11" s="167" t="s">
        <v>28</v>
      </c>
      <c r="U11" s="167" t="s">
        <v>29</v>
      </c>
      <c r="V11" s="167" t="s">
        <v>30</v>
      </c>
      <c r="W11" s="167" t="s">
        <v>30</v>
      </c>
      <c r="X11" s="167" t="s">
        <v>31</v>
      </c>
      <c r="Y11" s="167" t="s">
        <v>32</v>
      </c>
      <c r="Z11" s="426" t="s">
        <v>210</v>
      </c>
      <c r="AA11" s="427"/>
    </row>
    <row r="12" spans="1:27" ht="10.7" customHeight="1" x14ac:dyDescent="0.2">
      <c r="A12" s="162" t="s">
        <v>18</v>
      </c>
      <c r="B12" s="167" t="s">
        <v>18</v>
      </c>
      <c r="C12" s="167" t="s">
        <v>35</v>
      </c>
      <c r="D12" s="167" t="s">
        <v>36</v>
      </c>
      <c r="E12" s="167" t="s">
        <v>37</v>
      </c>
      <c r="F12" s="167" t="s">
        <v>38</v>
      </c>
      <c r="G12" s="167" t="s">
        <v>16</v>
      </c>
      <c r="H12" s="167" t="s">
        <v>16</v>
      </c>
      <c r="I12" s="167" t="s">
        <v>39</v>
      </c>
      <c r="J12" s="167" t="s">
        <v>40</v>
      </c>
      <c r="K12" s="167" t="s">
        <v>41</v>
      </c>
      <c r="L12" s="167" t="s">
        <v>42</v>
      </c>
      <c r="M12" s="167" t="s">
        <v>42</v>
      </c>
      <c r="N12" s="167" t="s">
        <v>43</v>
      </c>
      <c r="O12" s="167" t="s">
        <v>43</v>
      </c>
      <c r="P12" s="167" t="s">
        <v>20</v>
      </c>
      <c r="Q12" s="167" t="s">
        <v>20</v>
      </c>
      <c r="R12" s="167" t="s">
        <v>44</v>
      </c>
      <c r="S12" s="167"/>
      <c r="T12" s="167" t="s">
        <v>44</v>
      </c>
      <c r="U12" s="167" t="s">
        <v>27</v>
      </c>
      <c r="V12" s="167" t="s">
        <v>45</v>
      </c>
      <c r="W12" s="167" t="s">
        <v>45</v>
      </c>
      <c r="X12" s="167" t="s">
        <v>46</v>
      </c>
      <c r="Y12" s="167" t="s">
        <v>47</v>
      </c>
      <c r="Z12" s="428"/>
      <c r="AA12" s="427"/>
    </row>
    <row r="13" spans="1:27" ht="10.7" customHeight="1" x14ac:dyDescent="0.3">
      <c r="A13" s="162" t="s">
        <v>49</v>
      </c>
      <c r="B13" s="167" t="s">
        <v>50</v>
      </c>
      <c r="C13" s="167" t="s">
        <v>51</v>
      </c>
      <c r="D13" s="167" t="s">
        <v>52</v>
      </c>
      <c r="E13" s="167" t="s">
        <v>53</v>
      </c>
      <c r="F13" s="167" t="s">
        <v>54</v>
      </c>
      <c r="G13" s="167" t="s">
        <v>16</v>
      </c>
      <c r="H13" s="167" t="s">
        <v>16</v>
      </c>
      <c r="I13" s="167" t="s">
        <v>55</v>
      </c>
      <c r="J13" s="167" t="s">
        <v>41</v>
      </c>
      <c r="K13" s="167" t="s">
        <v>56</v>
      </c>
      <c r="L13" s="167" t="s">
        <v>57</v>
      </c>
      <c r="M13" s="167" t="s">
        <v>57</v>
      </c>
      <c r="N13" s="167" t="s">
        <v>58</v>
      </c>
      <c r="O13" s="167" t="s">
        <v>58</v>
      </c>
      <c r="P13" s="167" t="s">
        <v>59</v>
      </c>
      <c r="Q13" s="167" t="s">
        <v>60</v>
      </c>
      <c r="R13" s="167" t="s">
        <v>61</v>
      </c>
      <c r="S13" s="167"/>
      <c r="T13" s="167" t="s">
        <v>61</v>
      </c>
      <c r="U13" s="170"/>
      <c r="V13" s="167" t="s">
        <v>62</v>
      </c>
      <c r="W13" s="167" t="s">
        <v>63</v>
      </c>
      <c r="X13" s="167" t="s">
        <v>64</v>
      </c>
      <c r="Y13" s="167" t="s">
        <v>25</v>
      </c>
      <c r="Z13" s="428"/>
      <c r="AA13" s="427"/>
    </row>
    <row r="14" spans="1:27" ht="10.7" customHeight="1" x14ac:dyDescent="0.3">
      <c r="A14" s="162" t="s">
        <v>66</v>
      </c>
      <c r="B14" s="167" t="s">
        <v>67</v>
      </c>
      <c r="C14" s="167" t="s">
        <v>67</v>
      </c>
      <c r="D14" s="167"/>
      <c r="E14" s="167"/>
      <c r="F14" s="167" t="s">
        <v>67</v>
      </c>
      <c r="G14" s="167"/>
      <c r="H14" s="167"/>
      <c r="I14" s="167"/>
      <c r="J14" s="167" t="s">
        <v>68</v>
      </c>
      <c r="K14" s="167" t="s">
        <v>69</v>
      </c>
      <c r="L14" s="167" t="s">
        <v>70</v>
      </c>
      <c r="M14" s="167" t="s">
        <v>70</v>
      </c>
      <c r="N14" s="167" t="s">
        <v>71</v>
      </c>
      <c r="O14" s="167" t="s">
        <v>71</v>
      </c>
      <c r="P14" s="167"/>
      <c r="Q14" s="167"/>
      <c r="R14" s="167"/>
      <c r="S14" s="167"/>
      <c r="T14" s="170"/>
      <c r="U14" s="167"/>
      <c r="V14" s="167" t="s">
        <v>72</v>
      </c>
      <c r="W14" s="167" t="s">
        <v>72</v>
      </c>
      <c r="X14" s="167" t="s">
        <v>73</v>
      </c>
      <c r="Y14" s="167">
        <v>0</v>
      </c>
      <c r="Z14" s="428"/>
      <c r="AA14" s="427"/>
    </row>
    <row r="15" spans="1:27" ht="10.7" customHeight="1" x14ac:dyDescent="0.3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 t="s">
        <v>68</v>
      </c>
      <c r="L15" s="172" t="s">
        <v>72</v>
      </c>
      <c r="M15" s="172" t="s">
        <v>72</v>
      </c>
      <c r="N15" s="172"/>
      <c r="O15" s="173"/>
      <c r="P15" s="172"/>
      <c r="Q15" s="172"/>
      <c r="R15" s="172"/>
      <c r="S15" s="172"/>
      <c r="T15" s="173"/>
      <c r="U15" s="172"/>
      <c r="V15" s="172"/>
      <c r="W15" s="172"/>
      <c r="X15" s="172" t="s">
        <v>67</v>
      </c>
      <c r="Y15" s="172"/>
      <c r="Z15" s="429"/>
      <c r="AA15" s="430"/>
    </row>
    <row r="16" spans="1:27" ht="13.35" customHeight="1" x14ac:dyDescent="0.3">
      <c r="A16" s="372">
        <v>1</v>
      </c>
      <c r="B16" s="373">
        <v>90</v>
      </c>
      <c r="C16" s="354">
        <v>72</v>
      </c>
      <c r="D16" s="390">
        <v>81</v>
      </c>
      <c r="E16" s="390">
        <v>18</v>
      </c>
      <c r="F16" s="373">
        <v>74</v>
      </c>
      <c r="G16" s="390">
        <v>0</v>
      </c>
      <c r="H16" s="390">
        <v>16</v>
      </c>
      <c r="I16" s="377">
        <v>0.06</v>
      </c>
      <c r="J16" s="373">
        <v>0</v>
      </c>
      <c r="K16" s="373">
        <v>0</v>
      </c>
      <c r="L16" s="373">
        <v>87</v>
      </c>
      <c r="M16" s="373">
        <v>41</v>
      </c>
      <c r="N16" s="373">
        <v>3004</v>
      </c>
      <c r="O16" s="373">
        <v>2991</v>
      </c>
      <c r="P16" s="373">
        <v>4</v>
      </c>
      <c r="Q16" s="373">
        <v>4</v>
      </c>
      <c r="R16" s="373">
        <v>23</v>
      </c>
      <c r="S16" s="373" t="s">
        <v>75</v>
      </c>
      <c r="T16" s="374">
        <v>4</v>
      </c>
      <c r="U16" s="373" t="s">
        <v>139</v>
      </c>
      <c r="V16" s="373">
        <v>9</v>
      </c>
      <c r="W16" s="373">
        <v>5</v>
      </c>
      <c r="X16" s="374"/>
      <c r="Y16" s="373">
        <v>950</v>
      </c>
      <c r="Z16" s="417" t="s">
        <v>317</v>
      </c>
      <c r="AA16" s="418"/>
    </row>
    <row r="17" spans="1:28" ht="13.35" customHeight="1" x14ac:dyDescent="0.3">
      <c r="A17" s="372">
        <v>2</v>
      </c>
      <c r="B17" s="393">
        <v>87</v>
      </c>
      <c r="C17" s="373">
        <v>70</v>
      </c>
      <c r="D17" s="390">
        <v>79</v>
      </c>
      <c r="E17" s="390">
        <v>16</v>
      </c>
      <c r="F17" s="373">
        <v>70</v>
      </c>
      <c r="G17" s="390">
        <v>0</v>
      </c>
      <c r="H17" s="390">
        <v>14</v>
      </c>
      <c r="I17" s="373" t="s">
        <v>49</v>
      </c>
      <c r="J17" s="373">
        <v>0</v>
      </c>
      <c r="K17" s="373">
        <v>0</v>
      </c>
      <c r="L17" s="373">
        <v>86</v>
      </c>
      <c r="M17" s="373">
        <v>45</v>
      </c>
      <c r="N17" s="373">
        <v>3009</v>
      </c>
      <c r="O17" s="373">
        <v>3001</v>
      </c>
      <c r="P17" s="373">
        <v>4</v>
      </c>
      <c r="Q17" s="373">
        <v>2</v>
      </c>
      <c r="R17" s="373">
        <v>16</v>
      </c>
      <c r="S17" s="373" t="s">
        <v>139</v>
      </c>
      <c r="T17" s="374">
        <v>3.3</v>
      </c>
      <c r="U17" s="373" t="s">
        <v>138</v>
      </c>
      <c r="V17" s="373">
        <v>7</v>
      </c>
      <c r="W17" s="373">
        <v>8</v>
      </c>
      <c r="X17" s="392"/>
      <c r="Y17" s="393">
        <v>990</v>
      </c>
      <c r="Z17" s="383"/>
      <c r="AA17" s="418"/>
    </row>
    <row r="18" spans="1:28" ht="13.35" customHeight="1" x14ac:dyDescent="0.3">
      <c r="A18" s="372">
        <v>3</v>
      </c>
      <c r="B18" s="373">
        <v>90</v>
      </c>
      <c r="C18" s="373">
        <v>67</v>
      </c>
      <c r="D18" s="390">
        <v>79</v>
      </c>
      <c r="E18" s="390">
        <v>16</v>
      </c>
      <c r="F18" s="373">
        <v>76</v>
      </c>
      <c r="G18" s="390">
        <v>0</v>
      </c>
      <c r="H18" s="390">
        <v>14</v>
      </c>
      <c r="I18" s="373">
        <v>0</v>
      </c>
      <c r="J18" s="373">
        <v>0</v>
      </c>
      <c r="K18" s="373">
        <v>0</v>
      </c>
      <c r="L18" s="373">
        <v>92</v>
      </c>
      <c r="M18" s="373">
        <v>33</v>
      </c>
      <c r="N18" s="373">
        <v>3013</v>
      </c>
      <c r="O18" s="373">
        <v>3005</v>
      </c>
      <c r="P18" s="373" t="s">
        <v>22</v>
      </c>
      <c r="Q18" s="373">
        <v>4</v>
      </c>
      <c r="R18" s="373">
        <v>11</v>
      </c>
      <c r="S18" s="373" t="s">
        <v>139</v>
      </c>
      <c r="T18" s="374">
        <v>2.6</v>
      </c>
      <c r="U18" s="373" t="s">
        <v>139</v>
      </c>
      <c r="V18" s="373">
        <v>8</v>
      </c>
      <c r="W18" s="373">
        <v>1</v>
      </c>
      <c r="X18" s="374"/>
      <c r="Y18" s="373">
        <v>990</v>
      </c>
      <c r="Z18" s="383"/>
      <c r="AA18" s="418"/>
    </row>
    <row r="19" spans="1:28" ht="13.35" customHeight="1" x14ac:dyDescent="0.3">
      <c r="A19" s="372">
        <v>4</v>
      </c>
      <c r="B19" s="373">
        <v>90</v>
      </c>
      <c r="C19" s="373">
        <v>69</v>
      </c>
      <c r="D19" s="390">
        <v>80</v>
      </c>
      <c r="E19" s="390">
        <v>15</v>
      </c>
      <c r="F19" s="373">
        <v>76</v>
      </c>
      <c r="G19" s="390">
        <v>0</v>
      </c>
      <c r="H19" s="390">
        <v>15</v>
      </c>
      <c r="I19" s="373">
        <v>0</v>
      </c>
      <c r="J19" s="373">
        <v>0</v>
      </c>
      <c r="K19" s="373">
        <v>0</v>
      </c>
      <c r="L19" s="373">
        <v>79</v>
      </c>
      <c r="M19" s="373">
        <v>37</v>
      </c>
      <c r="N19" s="373">
        <v>3013</v>
      </c>
      <c r="O19" s="373">
        <v>3003</v>
      </c>
      <c r="P19" s="373">
        <v>1</v>
      </c>
      <c r="Q19" s="373">
        <v>4</v>
      </c>
      <c r="R19" s="373">
        <v>10</v>
      </c>
      <c r="S19" s="373" t="s">
        <v>211</v>
      </c>
      <c r="T19" s="374">
        <v>2.6</v>
      </c>
      <c r="U19" s="391" t="s">
        <v>66</v>
      </c>
      <c r="V19" s="373">
        <v>0</v>
      </c>
      <c r="W19" s="373">
        <v>3</v>
      </c>
      <c r="X19" s="374"/>
      <c r="Y19" s="373">
        <v>820</v>
      </c>
      <c r="Z19" s="383"/>
      <c r="AA19" s="418"/>
    </row>
    <row r="20" spans="1:28" ht="13.35" customHeight="1" x14ac:dyDescent="0.3">
      <c r="A20" s="372">
        <v>5</v>
      </c>
      <c r="B20" s="393">
        <v>85</v>
      </c>
      <c r="C20" s="373">
        <v>67</v>
      </c>
      <c r="D20" s="390">
        <v>76</v>
      </c>
      <c r="E20" s="390">
        <v>10</v>
      </c>
      <c r="F20" s="373">
        <v>74</v>
      </c>
      <c r="G20" s="390">
        <v>0</v>
      </c>
      <c r="H20" s="390">
        <v>11</v>
      </c>
      <c r="I20" s="373">
        <v>0</v>
      </c>
      <c r="J20" s="373">
        <v>0</v>
      </c>
      <c r="K20" s="373">
        <v>0</v>
      </c>
      <c r="L20" s="373">
        <v>85</v>
      </c>
      <c r="M20" s="373">
        <v>49</v>
      </c>
      <c r="N20" s="373">
        <v>3012</v>
      </c>
      <c r="O20" s="373">
        <v>3003</v>
      </c>
      <c r="P20" s="373">
        <v>1</v>
      </c>
      <c r="Q20" s="373">
        <v>3</v>
      </c>
      <c r="R20" s="373">
        <v>12</v>
      </c>
      <c r="S20" s="373" t="s">
        <v>147</v>
      </c>
      <c r="T20" s="374">
        <v>1.8</v>
      </c>
      <c r="U20" s="373" t="s">
        <v>265</v>
      </c>
      <c r="V20" s="373">
        <v>3</v>
      </c>
      <c r="W20" s="373">
        <v>2</v>
      </c>
      <c r="X20" s="392"/>
      <c r="Y20" s="393">
        <v>730</v>
      </c>
      <c r="Z20" s="383"/>
      <c r="AA20" s="418"/>
    </row>
    <row r="21" spans="1:28" ht="13.35" customHeight="1" x14ac:dyDescent="0.3">
      <c r="A21" s="372">
        <v>6</v>
      </c>
      <c r="B21" s="373">
        <v>84</v>
      </c>
      <c r="C21" s="373">
        <v>66</v>
      </c>
      <c r="D21" s="390">
        <v>75</v>
      </c>
      <c r="E21" s="390">
        <v>8</v>
      </c>
      <c r="F21" s="373">
        <v>71</v>
      </c>
      <c r="G21" s="390">
        <v>0</v>
      </c>
      <c r="H21" s="390">
        <v>10</v>
      </c>
      <c r="I21" s="390">
        <v>0</v>
      </c>
      <c r="J21" s="373">
        <v>0</v>
      </c>
      <c r="K21" s="373">
        <v>0</v>
      </c>
      <c r="L21" s="373">
        <v>89</v>
      </c>
      <c r="M21" s="373">
        <v>51</v>
      </c>
      <c r="N21" s="373">
        <v>3005</v>
      </c>
      <c r="O21" s="373">
        <v>2990</v>
      </c>
      <c r="P21" s="373">
        <v>1</v>
      </c>
      <c r="Q21" s="373">
        <v>5</v>
      </c>
      <c r="R21" s="373">
        <v>11</v>
      </c>
      <c r="S21" s="373" t="s">
        <v>147</v>
      </c>
      <c r="T21" s="374">
        <v>2.9</v>
      </c>
      <c r="U21" s="373" t="s">
        <v>147</v>
      </c>
      <c r="V21" s="373">
        <v>10</v>
      </c>
      <c r="W21" s="373">
        <v>1</v>
      </c>
      <c r="X21" s="374"/>
      <c r="Y21" s="373">
        <v>969</v>
      </c>
      <c r="Z21" s="383" t="s">
        <v>351</v>
      </c>
      <c r="AA21" s="418"/>
      <c r="AB21" s="46"/>
    </row>
    <row r="22" spans="1:28" ht="13.35" customHeight="1" x14ac:dyDescent="0.3">
      <c r="A22" s="372">
        <v>7</v>
      </c>
      <c r="B22" s="373">
        <v>79</v>
      </c>
      <c r="C22" s="373">
        <v>65</v>
      </c>
      <c r="D22" s="390">
        <v>72</v>
      </c>
      <c r="E22" s="390">
        <v>5</v>
      </c>
      <c r="F22" s="373">
        <v>70</v>
      </c>
      <c r="G22" s="390">
        <v>0</v>
      </c>
      <c r="H22" s="390">
        <v>7</v>
      </c>
      <c r="I22" s="373">
        <v>0</v>
      </c>
      <c r="J22" s="373">
        <v>0</v>
      </c>
      <c r="K22" s="373">
        <v>0</v>
      </c>
      <c r="L22" s="373">
        <v>74</v>
      </c>
      <c r="M22" s="373">
        <v>32</v>
      </c>
      <c r="N22" s="373">
        <v>2998</v>
      </c>
      <c r="O22" s="373">
        <v>2988</v>
      </c>
      <c r="P22" s="373">
        <v>2</v>
      </c>
      <c r="Q22" s="373">
        <v>3</v>
      </c>
      <c r="R22" s="373">
        <v>13</v>
      </c>
      <c r="S22" s="373" t="s">
        <v>147</v>
      </c>
      <c r="T22" s="374">
        <v>3.3</v>
      </c>
      <c r="U22" s="373" t="s">
        <v>265</v>
      </c>
      <c r="V22" s="373">
        <v>10</v>
      </c>
      <c r="W22" s="373">
        <v>8</v>
      </c>
      <c r="X22" s="374"/>
      <c r="Y22" s="373">
        <v>1020</v>
      </c>
      <c r="Z22" s="383"/>
      <c r="AA22" s="418"/>
    </row>
    <row r="23" spans="1:28" ht="13.35" customHeight="1" x14ac:dyDescent="0.3">
      <c r="A23" s="372">
        <v>8</v>
      </c>
      <c r="B23" s="373">
        <v>81</v>
      </c>
      <c r="C23" s="373">
        <v>59</v>
      </c>
      <c r="D23" s="390">
        <v>70</v>
      </c>
      <c r="E23" s="390">
        <v>4</v>
      </c>
      <c r="F23" s="373">
        <v>66</v>
      </c>
      <c r="G23" s="390">
        <v>0</v>
      </c>
      <c r="H23" s="390">
        <v>5</v>
      </c>
      <c r="I23" s="373">
        <v>0</v>
      </c>
      <c r="J23" s="373">
        <v>0</v>
      </c>
      <c r="K23" s="373">
        <v>0</v>
      </c>
      <c r="L23" s="373">
        <v>59</v>
      </c>
      <c r="M23" s="373">
        <v>30</v>
      </c>
      <c r="N23" s="373">
        <v>2996</v>
      </c>
      <c r="O23" s="373">
        <v>2988</v>
      </c>
      <c r="P23" s="373">
        <v>1</v>
      </c>
      <c r="Q23" s="373">
        <v>3</v>
      </c>
      <c r="R23" s="373">
        <v>11</v>
      </c>
      <c r="S23" s="373" t="s">
        <v>265</v>
      </c>
      <c r="T23" s="374">
        <v>2.8</v>
      </c>
      <c r="U23" s="373" t="s">
        <v>147</v>
      </c>
      <c r="V23" s="373">
        <v>9</v>
      </c>
      <c r="W23" s="373">
        <v>3</v>
      </c>
      <c r="X23" s="374"/>
      <c r="Y23" s="373">
        <v>840</v>
      </c>
      <c r="Z23" s="383"/>
      <c r="AA23" s="418"/>
    </row>
    <row r="24" spans="1:28" ht="13.35" customHeight="1" x14ac:dyDescent="0.3">
      <c r="A24" s="372">
        <v>9</v>
      </c>
      <c r="B24" s="373">
        <v>86</v>
      </c>
      <c r="C24" s="373">
        <v>58</v>
      </c>
      <c r="D24" s="390">
        <v>72</v>
      </c>
      <c r="E24" s="390">
        <v>7</v>
      </c>
      <c r="F24" s="373">
        <v>71</v>
      </c>
      <c r="G24" s="390">
        <v>0</v>
      </c>
      <c r="H24" s="390">
        <v>7</v>
      </c>
      <c r="I24" s="390">
        <v>0</v>
      </c>
      <c r="J24" s="390">
        <v>0</v>
      </c>
      <c r="K24" s="373">
        <v>0</v>
      </c>
      <c r="L24" s="373">
        <v>71</v>
      </c>
      <c r="M24" s="373">
        <v>29</v>
      </c>
      <c r="N24" s="373">
        <v>2995</v>
      </c>
      <c r="O24" s="373">
        <v>2978</v>
      </c>
      <c r="P24" s="373">
        <v>3</v>
      </c>
      <c r="Q24" s="373">
        <v>3</v>
      </c>
      <c r="R24" s="373">
        <v>11</v>
      </c>
      <c r="S24" s="373" t="s">
        <v>141</v>
      </c>
      <c r="T24" s="374">
        <v>1.8</v>
      </c>
      <c r="U24" s="373" t="s">
        <v>75</v>
      </c>
      <c r="V24" s="373">
        <v>0</v>
      </c>
      <c r="W24" s="373">
        <v>1</v>
      </c>
      <c r="X24" s="374"/>
      <c r="Y24" s="373">
        <v>920</v>
      </c>
      <c r="Z24" s="383"/>
      <c r="AA24" s="418"/>
    </row>
    <row r="25" spans="1:28" ht="13.35" customHeight="1" x14ac:dyDescent="0.3">
      <c r="A25" s="372">
        <v>10</v>
      </c>
      <c r="B25" s="354">
        <v>82</v>
      </c>
      <c r="C25" s="373">
        <v>57</v>
      </c>
      <c r="D25" s="390">
        <v>70</v>
      </c>
      <c r="E25" s="390">
        <v>5</v>
      </c>
      <c r="F25" s="373">
        <v>57</v>
      </c>
      <c r="G25" s="390">
        <v>0</v>
      </c>
      <c r="H25" s="390">
        <v>5</v>
      </c>
      <c r="I25" s="390" t="s">
        <v>49</v>
      </c>
      <c r="J25" s="390">
        <v>0</v>
      </c>
      <c r="K25" s="373">
        <v>0</v>
      </c>
      <c r="L25" s="373">
        <v>75</v>
      </c>
      <c r="M25" s="373">
        <v>45</v>
      </c>
      <c r="N25" s="373">
        <v>2997</v>
      </c>
      <c r="O25" s="354">
        <v>2975</v>
      </c>
      <c r="P25" s="373">
        <v>1</v>
      </c>
      <c r="Q25" s="373">
        <v>9</v>
      </c>
      <c r="R25" s="354">
        <v>20</v>
      </c>
      <c r="S25" s="354" t="s">
        <v>147</v>
      </c>
      <c r="T25" s="374">
        <v>3.6</v>
      </c>
      <c r="U25" s="373" t="s">
        <v>147</v>
      </c>
      <c r="V25" s="373">
        <v>9</v>
      </c>
      <c r="W25" s="373">
        <v>10</v>
      </c>
      <c r="X25" s="374"/>
      <c r="Y25" s="373">
        <v>1080</v>
      </c>
      <c r="Z25" s="383" t="s">
        <v>317</v>
      </c>
      <c r="AA25" s="418"/>
    </row>
    <row r="26" spans="1:28" ht="13.35" customHeight="1" x14ac:dyDescent="0.3">
      <c r="A26" s="372">
        <v>11</v>
      </c>
      <c r="B26" s="373">
        <v>69</v>
      </c>
      <c r="C26" s="373">
        <v>49</v>
      </c>
      <c r="D26" s="390">
        <v>59</v>
      </c>
      <c r="E26" s="390">
        <v>-6</v>
      </c>
      <c r="F26" s="373">
        <v>57</v>
      </c>
      <c r="G26" s="390">
        <v>6</v>
      </c>
      <c r="H26" s="390">
        <v>0</v>
      </c>
      <c r="I26" s="390">
        <v>0</v>
      </c>
      <c r="J26" s="390">
        <v>0</v>
      </c>
      <c r="K26" s="373">
        <v>0</v>
      </c>
      <c r="L26" s="373">
        <v>90</v>
      </c>
      <c r="M26" s="373">
        <v>31</v>
      </c>
      <c r="N26" s="373">
        <v>3005</v>
      </c>
      <c r="O26" s="373">
        <v>2996</v>
      </c>
      <c r="P26" s="373">
        <v>4</v>
      </c>
      <c r="Q26" s="373">
        <v>3</v>
      </c>
      <c r="R26" s="373">
        <v>22</v>
      </c>
      <c r="S26" s="373" t="s">
        <v>147</v>
      </c>
      <c r="T26" s="374">
        <v>4.5</v>
      </c>
      <c r="U26" s="373" t="s">
        <v>147</v>
      </c>
      <c r="V26" s="373">
        <v>0</v>
      </c>
      <c r="W26" s="373">
        <v>0</v>
      </c>
      <c r="X26" s="374"/>
      <c r="Y26" s="373">
        <v>860</v>
      </c>
      <c r="Z26" s="383"/>
      <c r="AA26" s="418"/>
    </row>
    <row r="27" spans="1:28" ht="13.35" customHeight="1" x14ac:dyDescent="0.3">
      <c r="A27" s="372">
        <v>12</v>
      </c>
      <c r="B27" s="373">
        <v>81</v>
      </c>
      <c r="C27" s="373">
        <v>51</v>
      </c>
      <c r="D27" s="390">
        <v>66</v>
      </c>
      <c r="E27" s="390">
        <v>-1</v>
      </c>
      <c r="F27" s="373">
        <v>68</v>
      </c>
      <c r="G27" s="390">
        <v>0</v>
      </c>
      <c r="H27" s="390">
        <v>1</v>
      </c>
      <c r="I27" s="390">
        <v>0</v>
      </c>
      <c r="J27" s="390">
        <v>0</v>
      </c>
      <c r="K27" s="373">
        <v>0</v>
      </c>
      <c r="L27" s="373">
        <v>77</v>
      </c>
      <c r="M27" s="373">
        <v>27</v>
      </c>
      <c r="N27" s="373">
        <v>3000</v>
      </c>
      <c r="O27" s="373">
        <v>2976</v>
      </c>
      <c r="P27" s="373">
        <v>1</v>
      </c>
      <c r="Q27" s="373">
        <v>8</v>
      </c>
      <c r="R27" s="373">
        <v>20</v>
      </c>
      <c r="S27" s="373" t="s">
        <v>51</v>
      </c>
      <c r="T27" s="374">
        <v>3.6</v>
      </c>
      <c r="U27" s="373" t="s">
        <v>148</v>
      </c>
      <c r="V27" s="373">
        <v>2</v>
      </c>
      <c r="W27" s="373">
        <v>4</v>
      </c>
      <c r="X27" s="374"/>
      <c r="Y27" s="373">
        <v>990</v>
      </c>
      <c r="Z27" s="383"/>
      <c r="AA27" s="418"/>
    </row>
    <row r="28" spans="1:28" ht="13.35" customHeight="1" x14ac:dyDescent="0.3">
      <c r="A28" s="372">
        <v>13</v>
      </c>
      <c r="B28" s="373">
        <v>85</v>
      </c>
      <c r="C28" s="373">
        <v>57</v>
      </c>
      <c r="D28" s="390">
        <v>71</v>
      </c>
      <c r="E28" s="390">
        <v>3</v>
      </c>
      <c r="F28" s="373">
        <v>68</v>
      </c>
      <c r="G28" s="390">
        <v>0</v>
      </c>
      <c r="H28" s="390">
        <v>6</v>
      </c>
      <c r="I28" s="390">
        <v>0</v>
      </c>
      <c r="J28" s="390">
        <v>0</v>
      </c>
      <c r="K28" s="373">
        <v>0</v>
      </c>
      <c r="L28" s="373">
        <v>79</v>
      </c>
      <c r="M28" s="373">
        <v>26</v>
      </c>
      <c r="N28" s="373">
        <v>2977</v>
      </c>
      <c r="O28" s="373">
        <v>2965</v>
      </c>
      <c r="P28" s="373">
        <v>1</v>
      </c>
      <c r="Q28" s="373">
        <v>5</v>
      </c>
      <c r="R28" s="373">
        <v>15</v>
      </c>
      <c r="S28" s="373" t="s">
        <v>78</v>
      </c>
      <c r="T28" s="374">
        <v>2.1</v>
      </c>
      <c r="U28" s="373" t="s">
        <v>78</v>
      </c>
      <c r="V28" s="373">
        <v>1</v>
      </c>
      <c r="W28" s="373">
        <v>6</v>
      </c>
      <c r="X28" s="374"/>
      <c r="Y28" s="373">
        <v>870</v>
      </c>
      <c r="Z28" s="383" t="s">
        <v>351</v>
      </c>
      <c r="AA28" s="418"/>
    </row>
    <row r="29" spans="1:28" ht="13.35" customHeight="1" x14ac:dyDescent="0.3">
      <c r="A29" s="372">
        <v>14</v>
      </c>
      <c r="B29" s="373">
        <v>82</v>
      </c>
      <c r="C29" s="373">
        <v>59</v>
      </c>
      <c r="D29" s="390">
        <v>71</v>
      </c>
      <c r="E29" s="390">
        <v>3</v>
      </c>
      <c r="F29" s="373">
        <v>68</v>
      </c>
      <c r="G29" s="390">
        <v>0</v>
      </c>
      <c r="H29" s="390">
        <v>6</v>
      </c>
      <c r="I29" s="390">
        <v>0</v>
      </c>
      <c r="J29" s="390">
        <v>0</v>
      </c>
      <c r="K29" s="373">
        <v>0</v>
      </c>
      <c r="L29" s="373">
        <v>83</v>
      </c>
      <c r="M29" s="373">
        <v>38</v>
      </c>
      <c r="N29" s="373">
        <v>2972</v>
      </c>
      <c r="O29" s="373">
        <v>2967</v>
      </c>
      <c r="P29" s="373" t="s">
        <v>22</v>
      </c>
      <c r="Q29" s="373">
        <v>1</v>
      </c>
      <c r="R29" s="373">
        <v>7</v>
      </c>
      <c r="S29" s="373" t="s">
        <v>51</v>
      </c>
      <c r="T29" s="374">
        <v>2</v>
      </c>
      <c r="U29" s="373" t="s">
        <v>77</v>
      </c>
      <c r="V29" s="373">
        <v>0</v>
      </c>
      <c r="W29" s="373">
        <v>9</v>
      </c>
      <c r="X29" s="374"/>
      <c r="Y29" s="373">
        <v>55</v>
      </c>
      <c r="Z29" s="383" t="s">
        <v>352</v>
      </c>
      <c r="AA29" s="418"/>
    </row>
    <row r="30" spans="1:28" ht="13.35" customHeight="1" x14ac:dyDescent="0.3">
      <c r="A30" s="372">
        <v>15</v>
      </c>
      <c r="B30" s="373">
        <v>71</v>
      </c>
      <c r="C30" s="373">
        <v>56</v>
      </c>
      <c r="D30" s="390">
        <v>64</v>
      </c>
      <c r="E30" s="390">
        <v>-5</v>
      </c>
      <c r="F30" s="373">
        <v>56</v>
      </c>
      <c r="G30" s="390">
        <v>1</v>
      </c>
      <c r="H30" s="390">
        <v>0</v>
      </c>
      <c r="I30" s="390">
        <v>0</v>
      </c>
      <c r="J30" s="390">
        <v>0</v>
      </c>
      <c r="K30" s="373">
        <v>0</v>
      </c>
      <c r="L30" s="373">
        <v>84</v>
      </c>
      <c r="M30" s="373">
        <v>44</v>
      </c>
      <c r="N30" s="373">
        <v>2996</v>
      </c>
      <c r="O30" s="373">
        <v>2972</v>
      </c>
      <c r="P30" s="373">
        <v>1</v>
      </c>
      <c r="Q30" s="373">
        <v>6</v>
      </c>
      <c r="R30" s="373">
        <v>16</v>
      </c>
      <c r="S30" s="373" t="s">
        <v>265</v>
      </c>
      <c r="T30" s="374">
        <v>4.0999999999999996</v>
      </c>
      <c r="U30" s="373" t="s">
        <v>147</v>
      </c>
      <c r="V30" s="373">
        <v>1</v>
      </c>
      <c r="W30" s="373">
        <v>2</v>
      </c>
      <c r="X30" s="374"/>
      <c r="Y30" s="373">
        <v>880</v>
      </c>
      <c r="Z30" s="383" t="s">
        <v>351</v>
      </c>
      <c r="AA30" s="418"/>
    </row>
    <row r="31" spans="1:28" ht="13.35" customHeight="1" x14ac:dyDescent="0.3">
      <c r="A31" s="372">
        <v>16</v>
      </c>
      <c r="B31" s="373">
        <v>77</v>
      </c>
      <c r="C31" s="373">
        <v>50</v>
      </c>
      <c r="D31" s="390">
        <v>64</v>
      </c>
      <c r="E31" s="390">
        <v>-2</v>
      </c>
      <c r="F31" s="373">
        <v>65</v>
      </c>
      <c r="G31" s="390">
        <v>1</v>
      </c>
      <c r="H31" s="390">
        <v>0</v>
      </c>
      <c r="I31" s="390">
        <v>0</v>
      </c>
      <c r="J31" s="390">
        <v>0</v>
      </c>
      <c r="K31" s="373">
        <v>0</v>
      </c>
      <c r="L31" s="373">
        <v>88</v>
      </c>
      <c r="M31" s="373">
        <v>44</v>
      </c>
      <c r="N31" s="373">
        <v>3004</v>
      </c>
      <c r="O31" s="373">
        <v>2994</v>
      </c>
      <c r="P31" s="373">
        <v>2</v>
      </c>
      <c r="Q31" s="373">
        <v>1</v>
      </c>
      <c r="R31" s="373">
        <v>13</v>
      </c>
      <c r="S31" s="373" t="s">
        <v>139</v>
      </c>
      <c r="T31" s="374">
        <v>2.4</v>
      </c>
      <c r="U31" s="373" t="s">
        <v>211</v>
      </c>
      <c r="V31" s="373">
        <v>0</v>
      </c>
      <c r="W31" s="373">
        <v>0</v>
      </c>
      <c r="X31" s="374"/>
      <c r="Y31" s="373">
        <v>880</v>
      </c>
      <c r="Z31" s="383"/>
      <c r="AA31" s="418"/>
    </row>
    <row r="32" spans="1:28" ht="13.35" customHeight="1" x14ac:dyDescent="0.3">
      <c r="A32" s="372">
        <v>17</v>
      </c>
      <c r="B32" s="373">
        <v>83</v>
      </c>
      <c r="C32" s="373">
        <v>62</v>
      </c>
      <c r="D32" s="390">
        <v>73</v>
      </c>
      <c r="E32" s="390">
        <v>6</v>
      </c>
      <c r="F32" s="373">
        <v>73</v>
      </c>
      <c r="G32" s="390">
        <v>0</v>
      </c>
      <c r="H32" s="390">
        <v>6</v>
      </c>
      <c r="I32" s="390">
        <v>0</v>
      </c>
      <c r="J32" s="390">
        <v>0</v>
      </c>
      <c r="K32" s="373">
        <v>0</v>
      </c>
      <c r="L32" s="373">
        <v>79</v>
      </c>
      <c r="M32" s="373">
        <v>36</v>
      </c>
      <c r="N32" s="373">
        <v>2999</v>
      </c>
      <c r="O32" s="373">
        <v>2980</v>
      </c>
      <c r="P32" s="373">
        <v>3</v>
      </c>
      <c r="Q32" s="373">
        <v>4</v>
      </c>
      <c r="R32" s="373">
        <v>14</v>
      </c>
      <c r="S32" s="373" t="s">
        <v>139</v>
      </c>
      <c r="T32" s="374">
        <v>3.1</v>
      </c>
      <c r="U32" s="373" t="s">
        <v>139</v>
      </c>
      <c r="V32" s="373">
        <v>1</v>
      </c>
      <c r="W32" s="373">
        <v>9</v>
      </c>
      <c r="X32" s="374"/>
      <c r="Y32" s="373">
        <v>800</v>
      </c>
      <c r="Z32" s="383"/>
      <c r="AA32" s="418"/>
    </row>
    <row r="33" spans="1:29" ht="13.35" customHeight="1" x14ac:dyDescent="0.3">
      <c r="A33" s="372">
        <v>18</v>
      </c>
      <c r="B33" s="373">
        <v>78</v>
      </c>
      <c r="C33" s="373">
        <v>67</v>
      </c>
      <c r="D33" s="390">
        <v>73</v>
      </c>
      <c r="E33" s="390">
        <v>5</v>
      </c>
      <c r="F33" s="373">
        <v>57</v>
      </c>
      <c r="G33" s="390">
        <v>0</v>
      </c>
      <c r="H33" s="390">
        <v>8</v>
      </c>
      <c r="I33" s="377">
        <v>0.17</v>
      </c>
      <c r="J33" s="390">
        <v>0</v>
      </c>
      <c r="K33" s="373">
        <v>0</v>
      </c>
      <c r="L33" s="373">
        <v>93</v>
      </c>
      <c r="M33" s="373">
        <v>54</v>
      </c>
      <c r="N33" s="373">
        <v>2981</v>
      </c>
      <c r="O33" s="373">
        <v>2970</v>
      </c>
      <c r="P33" s="373">
        <v>4</v>
      </c>
      <c r="Q33" s="373">
        <v>3</v>
      </c>
      <c r="R33" s="373">
        <v>13</v>
      </c>
      <c r="S33" s="373" t="s">
        <v>139</v>
      </c>
      <c r="T33" s="374">
        <v>2.8</v>
      </c>
      <c r="U33" s="373" t="s">
        <v>138</v>
      </c>
      <c r="V33" s="373">
        <v>9</v>
      </c>
      <c r="W33" s="373">
        <v>8</v>
      </c>
      <c r="X33" s="374"/>
      <c r="Y33" s="354">
        <v>1080</v>
      </c>
      <c r="Z33" s="383"/>
      <c r="AA33" s="418"/>
      <c r="AB33" s="41"/>
      <c r="AC33" s="41"/>
    </row>
    <row r="34" spans="1:29" ht="13.35" customHeight="1" x14ac:dyDescent="0.3">
      <c r="A34" s="372">
        <v>19</v>
      </c>
      <c r="B34" s="373">
        <v>88</v>
      </c>
      <c r="C34" s="373">
        <v>65</v>
      </c>
      <c r="D34" s="390">
        <v>77</v>
      </c>
      <c r="E34" s="390">
        <v>9</v>
      </c>
      <c r="F34" s="373">
        <v>79</v>
      </c>
      <c r="G34" s="390">
        <v>0</v>
      </c>
      <c r="H34" s="390">
        <v>14</v>
      </c>
      <c r="I34" s="390">
        <v>0</v>
      </c>
      <c r="J34" s="390">
        <v>0</v>
      </c>
      <c r="K34" s="373">
        <v>0</v>
      </c>
      <c r="L34" s="373">
        <v>98</v>
      </c>
      <c r="M34" s="373">
        <v>45</v>
      </c>
      <c r="N34" s="373">
        <v>2998</v>
      </c>
      <c r="O34" s="373">
        <v>2975</v>
      </c>
      <c r="P34" s="373">
        <v>3</v>
      </c>
      <c r="Q34" s="373">
        <v>6</v>
      </c>
      <c r="R34" s="373">
        <v>16</v>
      </c>
      <c r="S34" s="373"/>
      <c r="T34" s="374">
        <v>3.5</v>
      </c>
      <c r="U34" s="373" t="s">
        <v>139</v>
      </c>
      <c r="V34" s="373">
        <v>0</v>
      </c>
      <c r="W34" s="373">
        <v>0</v>
      </c>
      <c r="X34" s="374"/>
      <c r="Y34" s="373">
        <v>990</v>
      </c>
      <c r="Z34" s="383"/>
      <c r="AA34" s="419"/>
      <c r="AB34" s="23"/>
    </row>
    <row r="35" spans="1:29" ht="13.35" customHeight="1" x14ac:dyDescent="0.3">
      <c r="A35" s="372">
        <v>20</v>
      </c>
      <c r="B35" s="373">
        <v>90</v>
      </c>
      <c r="C35" s="393">
        <v>72</v>
      </c>
      <c r="D35" s="390">
        <v>76</v>
      </c>
      <c r="E35" s="390">
        <v>8</v>
      </c>
      <c r="F35" s="373">
        <v>76</v>
      </c>
      <c r="G35" s="390">
        <v>0</v>
      </c>
      <c r="H35" s="390">
        <v>11</v>
      </c>
      <c r="I35" s="390">
        <v>0</v>
      </c>
      <c r="J35" s="390">
        <v>0</v>
      </c>
      <c r="K35" s="373">
        <v>0</v>
      </c>
      <c r="L35" s="373">
        <v>74</v>
      </c>
      <c r="M35" s="373">
        <v>28</v>
      </c>
      <c r="N35" s="373">
        <v>3010</v>
      </c>
      <c r="O35" s="373">
        <v>2996</v>
      </c>
      <c r="P35" s="373">
        <v>4</v>
      </c>
      <c r="Q35" s="373">
        <v>7</v>
      </c>
      <c r="R35" s="373">
        <v>18</v>
      </c>
      <c r="S35" s="373"/>
      <c r="T35" s="374">
        <v>4.7</v>
      </c>
      <c r="U35" s="373"/>
      <c r="V35" s="373">
        <v>0</v>
      </c>
      <c r="W35" s="373">
        <v>0</v>
      </c>
      <c r="X35" s="374"/>
      <c r="Y35" s="373">
        <v>810</v>
      </c>
      <c r="Z35" s="383"/>
      <c r="AA35" s="418"/>
    </row>
    <row r="36" spans="1:29" ht="13.35" customHeight="1" x14ac:dyDescent="0.3">
      <c r="A36" s="372">
        <v>21</v>
      </c>
      <c r="B36" s="373">
        <v>90</v>
      </c>
      <c r="C36" s="373">
        <v>66</v>
      </c>
      <c r="D36" s="390">
        <v>78</v>
      </c>
      <c r="E36" s="390">
        <v>9</v>
      </c>
      <c r="F36" s="373">
        <v>78</v>
      </c>
      <c r="G36" s="390">
        <v>0</v>
      </c>
      <c r="H36" s="390">
        <v>13</v>
      </c>
      <c r="I36" s="390">
        <v>0</v>
      </c>
      <c r="J36" s="390">
        <v>0</v>
      </c>
      <c r="K36" s="373">
        <v>0</v>
      </c>
      <c r="L36" s="373">
        <v>72</v>
      </c>
      <c r="M36" s="373">
        <v>35</v>
      </c>
      <c r="N36" s="373">
        <v>3013</v>
      </c>
      <c r="O36" s="373">
        <v>3004</v>
      </c>
      <c r="P36" s="373">
        <v>1</v>
      </c>
      <c r="Q36" s="373">
        <v>3</v>
      </c>
      <c r="R36" s="373">
        <v>14</v>
      </c>
      <c r="S36" s="373" t="s">
        <v>139</v>
      </c>
      <c r="T36" s="374">
        <v>3.2</v>
      </c>
      <c r="U36" s="373" t="s">
        <v>75</v>
      </c>
      <c r="V36" s="373">
        <v>0</v>
      </c>
      <c r="W36" s="373">
        <v>2</v>
      </c>
      <c r="X36" s="374"/>
      <c r="Y36" s="373">
        <v>830</v>
      </c>
      <c r="Z36" s="383"/>
      <c r="AA36" s="418"/>
    </row>
    <row r="37" spans="1:29" ht="13.35" customHeight="1" x14ac:dyDescent="0.3">
      <c r="A37" s="372">
        <v>22</v>
      </c>
      <c r="B37" s="373">
        <v>92</v>
      </c>
      <c r="C37" s="373">
        <v>65</v>
      </c>
      <c r="D37" s="390">
        <v>81</v>
      </c>
      <c r="E37" s="390">
        <v>12</v>
      </c>
      <c r="F37" s="373">
        <v>81</v>
      </c>
      <c r="G37" s="390">
        <v>0</v>
      </c>
      <c r="H37" s="390">
        <v>16</v>
      </c>
      <c r="I37" s="390">
        <v>0</v>
      </c>
      <c r="J37" s="390">
        <v>0</v>
      </c>
      <c r="K37" s="373">
        <v>0</v>
      </c>
      <c r="L37" s="373">
        <v>78</v>
      </c>
      <c r="M37" s="373">
        <v>32</v>
      </c>
      <c r="N37" s="373">
        <v>3011</v>
      </c>
      <c r="O37" s="373">
        <v>2994</v>
      </c>
      <c r="P37" s="373">
        <v>1</v>
      </c>
      <c r="Q37" s="373">
        <v>2</v>
      </c>
      <c r="R37" s="373">
        <v>12</v>
      </c>
      <c r="S37" s="373" t="s">
        <v>76</v>
      </c>
      <c r="T37" s="374">
        <v>2.4</v>
      </c>
      <c r="U37" s="373" t="s">
        <v>141</v>
      </c>
      <c r="V37" s="373">
        <v>1</v>
      </c>
      <c r="W37" s="373">
        <v>1</v>
      </c>
      <c r="X37" s="374"/>
      <c r="Y37" s="373">
        <v>930</v>
      </c>
      <c r="Z37" s="383"/>
      <c r="AA37" s="418"/>
    </row>
    <row r="38" spans="1:29" ht="13.35" customHeight="1" x14ac:dyDescent="0.3">
      <c r="A38" s="372">
        <v>23</v>
      </c>
      <c r="B38" s="390">
        <v>92</v>
      </c>
      <c r="C38" s="373">
        <v>71</v>
      </c>
      <c r="D38" s="390">
        <v>82</v>
      </c>
      <c r="E38" s="390">
        <v>12</v>
      </c>
      <c r="F38" s="373">
        <v>71</v>
      </c>
      <c r="G38" s="390">
        <v>0</v>
      </c>
      <c r="H38" s="390">
        <v>17</v>
      </c>
      <c r="I38" s="390" t="s">
        <v>49</v>
      </c>
      <c r="J38" s="390">
        <v>0</v>
      </c>
      <c r="K38" s="373">
        <v>0</v>
      </c>
      <c r="L38" s="373">
        <v>84</v>
      </c>
      <c r="M38" s="373">
        <v>36</v>
      </c>
      <c r="N38" s="373">
        <v>3010</v>
      </c>
      <c r="O38" s="373">
        <v>2986</v>
      </c>
      <c r="P38" s="373">
        <v>1</v>
      </c>
      <c r="Q38" s="373">
        <v>1</v>
      </c>
      <c r="R38" s="373">
        <v>16</v>
      </c>
      <c r="S38" s="373" t="s">
        <v>75</v>
      </c>
      <c r="T38" s="374">
        <v>2.6</v>
      </c>
      <c r="U38" s="373" t="s">
        <v>75</v>
      </c>
      <c r="V38" s="373">
        <v>7</v>
      </c>
      <c r="W38" s="373">
        <v>8</v>
      </c>
      <c r="X38" s="374"/>
      <c r="Y38" s="373">
        <v>1000</v>
      </c>
      <c r="Z38" s="383" t="s">
        <v>353</v>
      </c>
      <c r="AA38" s="418"/>
    </row>
    <row r="39" spans="1:29" ht="13.35" customHeight="1" x14ac:dyDescent="0.3">
      <c r="A39" s="372">
        <v>24</v>
      </c>
      <c r="B39" s="373">
        <v>84</v>
      </c>
      <c r="C39" s="407">
        <v>68</v>
      </c>
      <c r="D39" s="390">
        <v>76</v>
      </c>
      <c r="E39" s="390">
        <v>6</v>
      </c>
      <c r="F39" s="373">
        <v>69</v>
      </c>
      <c r="G39" s="390">
        <v>0</v>
      </c>
      <c r="H39" s="390">
        <v>11</v>
      </c>
      <c r="I39" s="377" t="s">
        <v>49</v>
      </c>
      <c r="J39" s="390">
        <v>0</v>
      </c>
      <c r="K39" s="373">
        <v>0</v>
      </c>
      <c r="L39" s="373">
        <v>86</v>
      </c>
      <c r="M39" s="373">
        <v>51</v>
      </c>
      <c r="N39" s="373">
        <v>2993</v>
      </c>
      <c r="O39" s="373">
        <v>2966</v>
      </c>
      <c r="P39" s="373">
        <v>1</v>
      </c>
      <c r="Q39" s="373">
        <v>2</v>
      </c>
      <c r="R39" s="373">
        <v>19</v>
      </c>
      <c r="S39" s="373" t="s">
        <v>142</v>
      </c>
      <c r="T39" s="374">
        <v>4.5</v>
      </c>
      <c r="U39" s="373"/>
      <c r="V39" s="373">
        <v>10</v>
      </c>
      <c r="W39" s="373">
        <v>6</v>
      </c>
      <c r="X39" s="374"/>
      <c r="Y39" s="373">
        <v>960</v>
      </c>
      <c r="Z39" s="383" t="s">
        <v>317</v>
      </c>
      <c r="AA39" s="418"/>
    </row>
    <row r="40" spans="1:29" ht="13.35" customHeight="1" x14ac:dyDescent="0.3">
      <c r="A40" s="372">
        <v>25</v>
      </c>
      <c r="B40" s="373">
        <v>74</v>
      </c>
      <c r="C40" s="373">
        <v>62</v>
      </c>
      <c r="D40" s="390">
        <v>68</v>
      </c>
      <c r="E40" s="390">
        <v>-3</v>
      </c>
      <c r="F40" s="373">
        <v>66</v>
      </c>
      <c r="G40" s="390">
        <v>0</v>
      </c>
      <c r="H40" s="390">
        <v>3</v>
      </c>
      <c r="I40" s="377">
        <v>0.42</v>
      </c>
      <c r="J40" s="390">
        <v>0</v>
      </c>
      <c r="K40" s="373">
        <v>0</v>
      </c>
      <c r="L40" s="373">
        <v>99</v>
      </c>
      <c r="M40" s="373">
        <v>75</v>
      </c>
      <c r="N40" s="373">
        <v>2975</v>
      </c>
      <c r="O40" s="373">
        <v>2956</v>
      </c>
      <c r="P40" s="373">
        <v>1</v>
      </c>
      <c r="Q40" s="373">
        <v>2</v>
      </c>
      <c r="R40" s="373">
        <v>16</v>
      </c>
      <c r="S40" s="373" t="s">
        <v>78</v>
      </c>
      <c r="T40" s="374">
        <v>2.2000000000000002</v>
      </c>
      <c r="U40" s="373"/>
      <c r="V40" s="373">
        <v>10</v>
      </c>
      <c r="W40" s="373">
        <v>10</v>
      </c>
      <c r="X40" s="374"/>
      <c r="Y40" s="354">
        <v>1080</v>
      </c>
      <c r="Z40" s="383" t="s">
        <v>354</v>
      </c>
      <c r="AA40" s="418"/>
    </row>
    <row r="41" spans="1:29" ht="13.35" customHeight="1" x14ac:dyDescent="0.3">
      <c r="A41" s="372">
        <v>26</v>
      </c>
      <c r="B41" s="373">
        <v>82</v>
      </c>
      <c r="C41" s="373">
        <v>63</v>
      </c>
      <c r="D41" s="390">
        <v>73</v>
      </c>
      <c r="E41" s="390">
        <v>2</v>
      </c>
      <c r="F41" s="373">
        <v>68</v>
      </c>
      <c r="G41" s="390">
        <v>0</v>
      </c>
      <c r="H41" s="390">
        <v>8</v>
      </c>
      <c r="I41" s="377">
        <v>0.03</v>
      </c>
      <c r="J41" s="390">
        <v>0</v>
      </c>
      <c r="K41" s="373">
        <v>0</v>
      </c>
      <c r="L41" s="373">
        <v>99</v>
      </c>
      <c r="M41" s="373">
        <v>40</v>
      </c>
      <c r="N41" s="354">
        <v>2994</v>
      </c>
      <c r="O41" s="373">
        <v>2974</v>
      </c>
      <c r="P41" s="373">
        <v>2</v>
      </c>
      <c r="Q41" s="373">
        <v>5</v>
      </c>
      <c r="R41" s="373">
        <v>18</v>
      </c>
      <c r="S41" s="373" t="s">
        <v>51</v>
      </c>
      <c r="T41" s="374">
        <v>3</v>
      </c>
      <c r="U41" s="373" t="s">
        <v>77</v>
      </c>
      <c r="V41" s="373">
        <v>10</v>
      </c>
      <c r="W41" s="373">
        <v>0</v>
      </c>
      <c r="X41" s="374"/>
      <c r="Y41" s="373">
        <v>1100</v>
      </c>
      <c r="Z41" s="383"/>
      <c r="AA41" s="418"/>
    </row>
    <row r="42" spans="1:29" ht="13.35" customHeight="1" x14ac:dyDescent="0.3">
      <c r="A42" s="372">
        <v>27</v>
      </c>
      <c r="B42" s="373">
        <v>86</v>
      </c>
      <c r="C42" s="373">
        <v>62</v>
      </c>
      <c r="D42" s="390">
        <v>74</v>
      </c>
      <c r="E42" s="390">
        <v>3</v>
      </c>
      <c r="F42" s="373">
        <v>73</v>
      </c>
      <c r="G42" s="390">
        <v>0</v>
      </c>
      <c r="H42" s="390">
        <v>9</v>
      </c>
      <c r="I42" s="390">
        <v>0</v>
      </c>
      <c r="J42" s="390">
        <v>0</v>
      </c>
      <c r="K42" s="373">
        <v>0</v>
      </c>
      <c r="L42" s="373">
        <v>87</v>
      </c>
      <c r="M42" s="373">
        <v>43</v>
      </c>
      <c r="N42" s="373">
        <v>3000</v>
      </c>
      <c r="O42" s="373">
        <v>2986</v>
      </c>
      <c r="P42" s="373">
        <v>1</v>
      </c>
      <c r="Q42" s="373">
        <v>6</v>
      </c>
      <c r="R42" s="373">
        <v>11</v>
      </c>
      <c r="S42" s="373" t="s">
        <v>139</v>
      </c>
      <c r="T42" s="374">
        <v>2.2000000000000002</v>
      </c>
      <c r="U42" s="373" t="s">
        <v>139</v>
      </c>
      <c r="V42" s="373">
        <v>4</v>
      </c>
      <c r="W42" s="373">
        <v>10</v>
      </c>
      <c r="X42" s="374"/>
      <c r="Y42" s="373">
        <v>900</v>
      </c>
      <c r="Z42" s="383" t="s">
        <v>351</v>
      </c>
      <c r="AA42" s="418"/>
    </row>
    <row r="43" spans="1:29" ht="13.35" customHeight="1" x14ac:dyDescent="0.3">
      <c r="A43" s="372">
        <v>28</v>
      </c>
      <c r="B43" s="373">
        <v>84</v>
      </c>
      <c r="C43" s="373">
        <v>70</v>
      </c>
      <c r="D43" s="390">
        <v>77</v>
      </c>
      <c r="E43" s="390">
        <v>6</v>
      </c>
      <c r="F43" s="373">
        <v>74</v>
      </c>
      <c r="G43" s="390">
        <v>0</v>
      </c>
      <c r="H43" s="390">
        <v>12</v>
      </c>
      <c r="I43" s="356" t="s">
        <v>49</v>
      </c>
      <c r="J43" s="390">
        <v>0</v>
      </c>
      <c r="K43" s="373">
        <v>0</v>
      </c>
      <c r="L43" s="373">
        <v>81</v>
      </c>
      <c r="M43" s="373">
        <v>53</v>
      </c>
      <c r="N43" s="373">
        <v>2991</v>
      </c>
      <c r="O43" s="373">
        <v>2972</v>
      </c>
      <c r="P43" s="373">
        <v>3</v>
      </c>
      <c r="Q43" s="373">
        <v>6</v>
      </c>
      <c r="R43" s="373">
        <v>21</v>
      </c>
      <c r="S43" s="373" t="s">
        <v>138</v>
      </c>
      <c r="T43" s="374">
        <v>4.3</v>
      </c>
      <c r="U43" s="373" t="s">
        <v>75</v>
      </c>
      <c r="V43" s="373">
        <v>10</v>
      </c>
      <c r="W43" s="373">
        <v>9</v>
      </c>
      <c r="X43" s="392"/>
      <c r="Y43" s="393">
        <v>980</v>
      </c>
      <c r="Z43" s="383" t="s">
        <v>355</v>
      </c>
      <c r="AA43" s="418"/>
    </row>
    <row r="44" spans="1:29" ht="13.35" customHeight="1" x14ac:dyDescent="0.3">
      <c r="A44" s="372">
        <v>29</v>
      </c>
      <c r="B44" s="373">
        <v>90</v>
      </c>
      <c r="C44" s="373">
        <v>63</v>
      </c>
      <c r="D44" s="390">
        <v>77</v>
      </c>
      <c r="E44" s="390">
        <v>7</v>
      </c>
      <c r="F44" s="373">
        <v>78</v>
      </c>
      <c r="G44" s="390">
        <v>0</v>
      </c>
      <c r="H44" s="390">
        <v>12</v>
      </c>
      <c r="I44" s="390">
        <v>0</v>
      </c>
      <c r="J44" s="390">
        <v>0</v>
      </c>
      <c r="K44" s="373">
        <v>0</v>
      </c>
      <c r="L44" s="373">
        <v>94</v>
      </c>
      <c r="M44" s="373">
        <v>37</v>
      </c>
      <c r="N44" s="373">
        <v>2991</v>
      </c>
      <c r="O44" s="373">
        <v>2981</v>
      </c>
      <c r="P44" s="373">
        <v>1</v>
      </c>
      <c r="Q44" s="373">
        <v>6</v>
      </c>
      <c r="R44" s="373">
        <v>16</v>
      </c>
      <c r="S44" s="373" t="s">
        <v>142</v>
      </c>
      <c r="T44" s="374">
        <v>2.2999999999999998</v>
      </c>
      <c r="U44" s="390" t="s">
        <v>143</v>
      </c>
      <c r="V44" s="373">
        <v>0</v>
      </c>
      <c r="W44" s="373">
        <v>1</v>
      </c>
      <c r="X44" s="374"/>
      <c r="Y44" s="373">
        <v>810</v>
      </c>
      <c r="Z44" s="383" t="s">
        <v>145</v>
      </c>
      <c r="AA44" s="418"/>
    </row>
    <row r="45" spans="1:29" ht="13.35" customHeight="1" x14ac:dyDescent="0.3">
      <c r="A45" s="372">
        <v>30</v>
      </c>
      <c r="B45" s="373">
        <v>87</v>
      </c>
      <c r="C45" s="373">
        <v>64</v>
      </c>
      <c r="D45" s="390">
        <v>76</v>
      </c>
      <c r="E45" s="390">
        <v>5</v>
      </c>
      <c r="F45" s="373">
        <v>74</v>
      </c>
      <c r="G45" s="390">
        <v>0</v>
      </c>
      <c r="H45" s="390">
        <v>11</v>
      </c>
      <c r="I45" s="390">
        <v>0</v>
      </c>
      <c r="J45" s="390">
        <v>0</v>
      </c>
      <c r="K45" s="373">
        <v>0</v>
      </c>
      <c r="L45" s="373">
        <v>81</v>
      </c>
      <c r="M45" s="373">
        <v>38</v>
      </c>
      <c r="N45" s="354">
        <v>2997</v>
      </c>
      <c r="O45" s="373">
        <v>2989</v>
      </c>
      <c r="P45" s="373" t="s">
        <v>22</v>
      </c>
      <c r="Q45" s="373">
        <v>3</v>
      </c>
      <c r="R45" s="373">
        <v>13</v>
      </c>
      <c r="S45" s="373" t="s">
        <v>78</v>
      </c>
      <c r="T45" s="374">
        <v>2.2000000000000002</v>
      </c>
      <c r="U45" s="390" t="s">
        <v>78</v>
      </c>
      <c r="V45" s="373">
        <v>0</v>
      </c>
      <c r="W45" s="373">
        <v>6</v>
      </c>
      <c r="X45" s="374"/>
      <c r="Y45" s="373">
        <v>980</v>
      </c>
      <c r="Z45" s="383"/>
      <c r="AA45" s="418"/>
    </row>
    <row r="46" spans="1:29" ht="13.35" customHeight="1" thickBot="1" x14ac:dyDescent="0.35">
      <c r="A46" s="372"/>
      <c r="B46" s="420"/>
      <c r="C46" s="373"/>
      <c r="D46" s="373"/>
      <c r="E46" s="373"/>
      <c r="F46" s="373"/>
      <c r="G46" s="373"/>
      <c r="H46" s="373"/>
      <c r="I46" s="377"/>
      <c r="J46" s="390"/>
      <c r="K46" s="373"/>
      <c r="L46" s="373"/>
      <c r="M46" s="373"/>
      <c r="N46" s="373"/>
      <c r="O46" s="373"/>
      <c r="P46" s="373"/>
      <c r="Q46" s="373"/>
      <c r="R46" s="373"/>
      <c r="S46" s="373"/>
      <c r="T46" s="373"/>
      <c r="U46" s="390"/>
      <c r="V46" s="373"/>
      <c r="W46" s="390"/>
      <c r="X46" s="374"/>
      <c r="Y46" s="373"/>
      <c r="Z46" s="411"/>
      <c r="AA46" s="421"/>
    </row>
    <row r="47" spans="1:29" ht="13.35" customHeight="1" x14ac:dyDescent="0.3">
      <c r="A47" s="189"/>
      <c r="B47" s="395">
        <f>SUM(B16:B46)</f>
        <v>2519</v>
      </c>
      <c r="C47" s="395">
        <f>SUM(C16:C46)</f>
        <v>1892</v>
      </c>
      <c r="D47" s="189"/>
      <c r="E47" s="400">
        <f>SUM(E16:E46)</f>
        <v>183</v>
      </c>
      <c r="F47" s="395">
        <f>SUM(F16:F46)</f>
        <v>2104</v>
      </c>
      <c r="G47" s="400">
        <f>SUM(G16:G46)</f>
        <v>8</v>
      </c>
      <c r="H47" s="400">
        <f>SUM(H16:H46)</f>
        <v>268</v>
      </c>
      <c r="I47" s="398">
        <f>SUM(I16:I46)</f>
        <v>0.68</v>
      </c>
      <c r="J47" s="395"/>
      <c r="K47" s="395"/>
      <c r="L47" s="189"/>
      <c r="M47" s="395"/>
      <c r="N47" s="395"/>
      <c r="O47" s="395"/>
      <c r="P47" s="395"/>
      <c r="Q47" s="395"/>
      <c r="R47" s="395">
        <v>23</v>
      </c>
      <c r="S47" s="395" t="s">
        <v>75</v>
      </c>
      <c r="T47" s="399"/>
      <c r="U47" s="399"/>
      <c r="V47" s="395">
        <f>SUM(V16:V46)</f>
        <v>131</v>
      </c>
      <c r="W47" s="395">
        <f>SUM(W16:W46)</f>
        <v>133</v>
      </c>
      <c r="X47" s="399"/>
      <c r="Y47" s="189"/>
      <c r="Z47" s="422" t="s">
        <v>23</v>
      </c>
      <c r="AA47" s="423"/>
    </row>
    <row r="48" spans="1:29" ht="13.35" customHeight="1" x14ac:dyDescent="0.3">
      <c r="A48" s="214"/>
      <c r="B48" s="399">
        <f>AVERAGE(B16:B46)</f>
        <v>83.966666666666669</v>
      </c>
      <c r="C48" s="399">
        <f>AVERAGE(C16:C46)</f>
        <v>63.06666666666667</v>
      </c>
      <c r="D48" s="189"/>
      <c r="E48" s="399"/>
      <c r="F48" s="399">
        <f>AVERAGE(F16:F46)</f>
        <v>70.13333333333334</v>
      </c>
      <c r="G48" s="189"/>
      <c r="H48" s="189"/>
      <c r="I48" s="189"/>
      <c r="J48" s="189"/>
      <c r="K48" s="189"/>
      <c r="L48" s="399">
        <f t="shared" ref="L48:Q48" si="0">AVERAGE(L16:L46)</f>
        <v>83.433333333333337</v>
      </c>
      <c r="M48" s="399">
        <f t="shared" si="0"/>
        <v>40.166666666666664</v>
      </c>
      <c r="N48" s="400">
        <v>2999</v>
      </c>
      <c r="O48" s="400">
        <v>2984</v>
      </c>
      <c r="P48" s="399">
        <f t="shared" si="0"/>
        <v>1.962962962962963</v>
      </c>
      <c r="Q48" s="399">
        <f t="shared" si="0"/>
        <v>4</v>
      </c>
      <c r="R48" s="401"/>
      <c r="S48" s="189"/>
      <c r="T48" s="399">
        <v>3</v>
      </c>
      <c r="U48" s="399"/>
      <c r="V48" s="399">
        <f>AVERAGE(V16:V46)</f>
        <v>4.3666666666666663</v>
      </c>
      <c r="W48" s="399">
        <v>4.4000000000000004</v>
      </c>
      <c r="X48" s="399" t="e">
        <f>AVERAGE(X16:X46)</f>
        <v>#DIV/0!</v>
      </c>
      <c r="Y48" s="399">
        <f>AVERAGE(Y16:Y46)</f>
        <v>903.13333333333333</v>
      </c>
      <c r="Z48" s="164" t="s">
        <v>79</v>
      </c>
      <c r="AA48" s="423"/>
    </row>
    <row r="49" spans="2:26" ht="14.25" customHeight="1" x14ac:dyDescent="0.2">
      <c r="B49" s="18" t="s">
        <v>80</v>
      </c>
      <c r="C49" s="16"/>
      <c r="D49" s="16"/>
      <c r="E49" s="16"/>
      <c r="F49" s="16"/>
      <c r="G49" s="16"/>
      <c r="H49" s="16"/>
      <c r="I49" s="16"/>
      <c r="K49" s="18" t="s">
        <v>81</v>
      </c>
      <c r="L49" s="18"/>
      <c r="M49" s="18"/>
      <c r="N49" s="18"/>
      <c r="O49" s="18"/>
      <c r="P49" s="18"/>
      <c r="Q49" s="18"/>
      <c r="T49" s="18" t="s">
        <v>82</v>
      </c>
      <c r="U49" s="16"/>
      <c r="V49" s="16"/>
      <c r="W49" s="16"/>
      <c r="X49" s="16"/>
      <c r="Y49" s="16"/>
      <c r="Z49" s="29"/>
    </row>
    <row r="50" spans="2:26" ht="14.25" customHeight="1" x14ac:dyDescent="0.3">
      <c r="B50" s="16" t="s">
        <v>273</v>
      </c>
      <c r="C50" s="16"/>
      <c r="D50" s="16"/>
      <c r="E50" s="179">
        <v>73.599999999999994</v>
      </c>
      <c r="F50" s="259"/>
      <c r="G50" s="61"/>
      <c r="H50" s="16"/>
      <c r="I50" s="1"/>
      <c r="K50" s="16" t="s">
        <v>84</v>
      </c>
      <c r="L50" s="16"/>
      <c r="M50" s="16"/>
      <c r="N50" s="355">
        <f>G47</f>
        <v>8</v>
      </c>
      <c r="P50" s="16"/>
      <c r="Q50" s="16"/>
      <c r="T50" s="16" t="s">
        <v>85</v>
      </c>
      <c r="X50" s="356">
        <f>I47</f>
        <v>0.68</v>
      </c>
      <c r="Z50" s="37"/>
    </row>
    <row r="51" spans="2:26" ht="14.25" customHeight="1" x14ac:dyDescent="0.3">
      <c r="B51" s="16" t="s">
        <v>155</v>
      </c>
      <c r="C51" s="16"/>
      <c r="D51" s="16"/>
      <c r="E51" s="16"/>
      <c r="F51" s="134">
        <v>6.2</v>
      </c>
      <c r="G51" s="177"/>
      <c r="H51" s="61"/>
      <c r="K51" s="16" t="s">
        <v>95</v>
      </c>
      <c r="L51" s="16"/>
      <c r="M51" s="16"/>
      <c r="N51" s="16"/>
      <c r="O51" s="373">
        <v>-45</v>
      </c>
      <c r="P51" s="65"/>
      <c r="Q51" s="32"/>
      <c r="T51" s="16" t="s">
        <v>356</v>
      </c>
      <c r="X51" s="377">
        <v>-4.08</v>
      </c>
      <c r="Y51" s="134"/>
    </row>
    <row r="52" spans="2:26" ht="14.25" customHeight="1" x14ac:dyDescent="0.3">
      <c r="B52" s="16" t="s">
        <v>321</v>
      </c>
      <c r="C52" s="16"/>
      <c r="D52" s="16"/>
      <c r="E52" s="134">
        <v>6.1</v>
      </c>
      <c r="F52" s="209"/>
      <c r="G52" s="60"/>
      <c r="I52" s="1"/>
      <c r="K52" s="16" t="s">
        <v>275</v>
      </c>
      <c r="L52" s="16"/>
      <c r="M52" s="16"/>
      <c r="N52" s="16"/>
      <c r="O52" s="181">
        <v>7215</v>
      </c>
      <c r="P52" s="181"/>
      <c r="Q52" s="60"/>
      <c r="R52" s="30"/>
      <c r="T52" s="16" t="s">
        <v>221</v>
      </c>
      <c r="X52" s="376">
        <v>14.1</v>
      </c>
      <c r="Y52" s="73"/>
      <c r="Z52" s="30"/>
    </row>
    <row r="53" spans="2:26" ht="14.25" customHeight="1" x14ac:dyDescent="0.3">
      <c r="B53" s="16" t="s">
        <v>222</v>
      </c>
      <c r="C53" s="16"/>
      <c r="D53" s="16"/>
      <c r="E53" s="16"/>
      <c r="F53" s="134">
        <v>42.6</v>
      </c>
      <c r="G53" s="60"/>
      <c r="H53" s="34"/>
      <c r="I53" s="28"/>
      <c r="K53" s="16" t="s">
        <v>357</v>
      </c>
      <c r="L53" s="16"/>
      <c r="M53" s="16"/>
      <c r="N53" s="16"/>
      <c r="O53" s="373">
        <v>-622</v>
      </c>
      <c r="P53" s="373"/>
      <c r="Q53" s="30"/>
      <c r="T53" s="16" t="s">
        <v>358</v>
      </c>
      <c r="X53" s="373">
        <v>-1.57</v>
      </c>
      <c r="Y53" s="250"/>
    </row>
    <row r="54" spans="2:26" ht="14.25" customHeight="1" x14ac:dyDescent="0.3">
      <c r="B54" s="16" t="s">
        <v>155</v>
      </c>
      <c r="C54" s="16"/>
      <c r="D54" s="16"/>
      <c r="E54" s="16"/>
      <c r="F54" s="136">
        <v>3.3</v>
      </c>
      <c r="G54" s="209"/>
      <c r="H54" s="61"/>
      <c r="I54" s="36"/>
      <c r="T54" s="16" t="s">
        <v>359</v>
      </c>
      <c r="X54" s="377">
        <v>0.42</v>
      </c>
      <c r="Y54" s="28" t="s">
        <v>360</v>
      </c>
      <c r="Z54" s="175"/>
    </row>
    <row r="55" spans="2:26" ht="14.25" customHeight="1" x14ac:dyDescent="0.3">
      <c r="B55" s="16" t="s">
        <v>98</v>
      </c>
      <c r="C55" s="16"/>
      <c r="D55" s="134">
        <v>92</v>
      </c>
      <c r="E55" s="16" t="s">
        <v>164</v>
      </c>
      <c r="F55" s="175" t="s">
        <v>361</v>
      </c>
      <c r="G55" s="175"/>
      <c r="H55" s="50"/>
      <c r="I55" s="28"/>
      <c r="K55" s="18" t="s">
        <v>100</v>
      </c>
      <c r="L55" s="18"/>
      <c r="M55" s="18"/>
      <c r="N55" s="18"/>
      <c r="O55" s="18"/>
      <c r="T55" s="16" t="s">
        <v>362</v>
      </c>
      <c r="X55" s="373">
        <v>0</v>
      </c>
      <c r="Y55" s="60"/>
      <c r="Z55" s="28"/>
    </row>
    <row r="56" spans="2:26" ht="14.25" customHeight="1" x14ac:dyDescent="0.3">
      <c r="B56" s="16" t="s">
        <v>102</v>
      </c>
      <c r="C56" s="16"/>
      <c r="D56" s="134">
        <v>49</v>
      </c>
      <c r="E56" s="16" t="s">
        <v>164</v>
      </c>
      <c r="F56" s="175" t="s">
        <v>363</v>
      </c>
      <c r="G56" s="175"/>
      <c r="H56" s="50"/>
      <c r="I56" s="28"/>
      <c r="K56" s="16" t="s">
        <v>216</v>
      </c>
      <c r="N56" s="373">
        <v>268</v>
      </c>
      <c r="O56" s="60"/>
      <c r="T56" s="16" t="s">
        <v>364</v>
      </c>
      <c r="X56" s="373">
        <v>0</v>
      </c>
      <c r="Z56" s="28"/>
    </row>
    <row r="57" spans="2:26" ht="14.25" customHeight="1" x14ac:dyDescent="0.3">
      <c r="B57" s="16"/>
      <c r="C57" s="16" t="s">
        <v>104</v>
      </c>
      <c r="D57" s="16"/>
      <c r="E57" s="16"/>
      <c r="F57" s="16"/>
      <c r="G57" s="16"/>
      <c r="H57" s="16"/>
      <c r="I57" s="1"/>
      <c r="K57" s="16" t="s">
        <v>95</v>
      </c>
      <c r="O57" s="373">
        <v>137</v>
      </c>
      <c r="P57" s="60"/>
      <c r="T57" s="16" t="s">
        <v>365</v>
      </c>
      <c r="X57" s="373">
        <v>0</v>
      </c>
    </row>
    <row r="58" spans="2:26" ht="14.25" customHeight="1" x14ac:dyDescent="0.3">
      <c r="B58" s="16" t="s">
        <v>232</v>
      </c>
      <c r="C58" s="16"/>
      <c r="D58" s="16"/>
      <c r="E58" s="354">
        <f>COUNTIF(B16:B46,"&gt;=90")</f>
        <v>8</v>
      </c>
      <c r="H58" s="16"/>
      <c r="I58" s="1"/>
      <c r="K58" s="16" t="s">
        <v>366</v>
      </c>
      <c r="O58" s="373">
        <v>377</v>
      </c>
      <c r="P58" s="177"/>
      <c r="Q58" s="60"/>
      <c r="R58" s="30"/>
      <c r="T58" s="16" t="s">
        <v>155</v>
      </c>
      <c r="X58" s="373">
        <v>0</v>
      </c>
    </row>
    <row r="59" spans="2:26" ht="14.25" customHeight="1" x14ac:dyDescent="0.3">
      <c r="B59" s="16" t="s">
        <v>234</v>
      </c>
      <c r="C59" s="16"/>
      <c r="D59" s="16"/>
      <c r="E59" s="354">
        <f>COUNTIF(B16:B46,"&lt;=32")</f>
        <v>0</v>
      </c>
      <c r="H59" s="16"/>
      <c r="I59" s="1"/>
      <c r="K59" s="16" t="s">
        <v>95</v>
      </c>
      <c r="O59" s="373">
        <v>202</v>
      </c>
      <c r="P59" s="60"/>
      <c r="T59" s="16" t="s">
        <v>96</v>
      </c>
      <c r="V59" s="284"/>
      <c r="X59" s="373">
        <v>0</v>
      </c>
      <c r="Y59" s="28" t="s">
        <v>367</v>
      </c>
    </row>
    <row r="60" spans="2:26" ht="14.25" customHeight="1" x14ac:dyDescent="0.3">
      <c r="B60" s="16" t="s">
        <v>237</v>
      </c>
      <c r="C60" s="16"/>
      <c r="D60" s="16"/>
      <c r="E60" s="354">
        <f>COUNTIF(C16:C46,"&lt;=32")</f>
        <v>0</v>
      </c>
      <c r="H60" s="16"/>
      <c r="I60" s="1"/>
      <c r="T60" s="16" t="s">
        <v>368</v>
      </c>
      <c r="X60" s="373">
        <v>0</v>
      </c>
    </row>
    <row r="61" spans="2:26" ht="14.25" customHeight="1" x14ac:dyDescent="0.3">
      <c r="B61" s="16" t="s">
        <v>241</v>
      </c>
      <c r="C61" s="16"/>
      <c r="D61" s="16"/>
      <c r="E61" s="354">
        <f>COUNTIF(C16:C46,"&lt;=0")</f>
        <v>0</v>
      </c>
      <c r="H61" s="16"/>
      <c r="I61" s="1"/>
      <c r="K61" s="18" t="s">
        <v>114</v>
      </c>
      <c r="L61" s="17"/>
      <c r="M61" s="17"/>
      <c r="N61" s="17"/>
      <c r="O61" s="17"/>
      <c r="T61" s="16" t="s">
        <v>115</v>
      </c>
      <c r="X61" s="373" t="s">
        <v>116</v>
      </c>
    </row>
    <row r="62" spans="2:26" ht="14.25" customHeight="1" x14ac:dyDescent="0.3">
      <c r="K62" s="16" t="s">
        <v>369</v>
      </c>
      <c r="N62" s="376">
        <v>29.92</v>
      </c>
      <c r="O62" s="35"/>
      <c r="P62" s="477"/>
      <c r="Q62" s="477"/>
      <c r="V62" s="16" t="s">
        <v>340</v>
      </c>
      <c r="W62" s="16"/>
      <c r="X62" s="373" t="s">
        <v>116</v>
      </c>
    </row>
    <row r="63" spans="2:26" ht="14.25" customHeight="1" x14ac:dyDescent="0.3">
      <c r="B63" s="18" t="s">
        <v>119</v>
      </c>
      <c r="C63" s="17"/>
      <c r="D63" s="17"/>
      <c r="E63" s="17"/>
      <c r="K63" s="16" t="s">
        <v>370</v>
      </c>
      <c r="O63" s="373"/>
      <c r="P63" s="61"/>
      <c r="Q63" s="23"/>
      <c r="V63" s="16" t="s">
        <v>342</v>
      </c>
      <c r="W63" s="16"/>
      <c r="X63" s="373" t="s">
        <v>116</v>
      </c>
    </row>
    <row r="64" spans="2:26" ht="14.25" customHeight="1" x14ac:dyDescent="0.3">
      <c r="B64" s="16" t="s">
        <v>150</v>
      </c>
      <c r="E64" s="416">
        <v>3</v>
      </c>
      <c r="F64" s="209"/>
      <c r="G64" s="61"/>
      <c r="K64" s="16" t="s">
        <v>98</v>
      </c>
      <c r="M64" s="425">
        <f>MAX(N16:N46)/100</f>
        <v>30.13</v>
      </c>
      <c r="N64" s="16" t="s">
        <v>99</v>
      </c>
      <c r="O64" s="373" t="s">
        <v>371</v>
      </c>
      <c r="P64" s="23"/>
      <c r="Q64" s="23"/>
      <c r="Y64" s="47"/>
    </row>
    <row r="65" spans="1:32" ht="14.25" customHeight="1" x14ac:dyDescent="0.3">
      <c r="B65" s="16" t="s">
        <v>247</v>
      </c>
      <c r="F65" s="209"/>
      <c r="G65" s="60"/>
      <c r="I65" s="24"/>
      <c r="K65" s="16" t="s">
        <v>102</v>
      </c>
      <c r="M65" s="425">
        <f>MIN(O16:O46)/100</f>
        <v>29.56</v>
      </c>
      <c r="N65" s="16" t="s">
        <v>99</v>
      </c>
      <c r="O65" s="373" t="s">
        <v>372</v>
      </c>
      <c r="P65" s="23"/>
      <c r="T65" s="18" t="s">
        <v>124</v>
      </c>
      <c r="U65" s="18"/>
      <c r="V65" s="18"/>
      <c r="W65" s="18"/>
      <c r="X65" s="18"/>
      <c r="Y65" s="48"/>
      <c r="Z65" s="38"/>
    </row>
    <row r="66" spans="1:32" ht="14.25" customHeight="1" x14ac:dyDescent="0.3">
      <c r="B66" s="16" t="s">
        <v>300</v>
      </c>
      <c r="D66" s="373">
        <v>23</v>
      </c>
      <c r="E66" s="39" t="s">
        <v>126</v>
      </c>
      <c r="F66" s="181" t="s">
        <v>289</v>
      </c>
      <c r="H66" s="50"/>
      <c r="I66" s="28"/>
      <c r="O66" s="46"/>
      <c r="T66" s="16" t="s">
        <v>250</v>
      </c>
      <c r="U66" s="16"/>
      <c r="V66" s="16"/>
      <c r="W66" s="181">
        <v>903</v>
      </c>
      <c r="X66" s="209"/>
      <c r="Y66" s="60"/>
    </row>
    <row r="67" spans="1:32" ht="14.25" customHeight="1" x14ac:dyDescent="0.3">
      <c r="B67" s="16" t="s">
        <v>304</v>
      </c>
      <c r="D67" s="373" t="s">
        <v>75</v>
      </c>
      <c r="E67" s="177"/>
      <c r="F67" s="60"/>
      <c r="T67" s="16" t="s">
        <v>129</v>
      </c>
      <c r="V67" s="181">
        <v>1100</v>
      </c>
      <c r="W67" s="39" t="s">
        <v>126</v>
      </c>
      <c r="X67" s="181" t="s">
        <v>373</v>
      </c>
      <c r="Y67" s="209"/>
    </row>
    <row r="68" spans="1:32" ht="14.25" customHeight="1" x14ac:dyDescent="0.3">
      <c r="B68" s="178" t="s">
        <v>374</v>
      </c>
      <c r="C68" s="178"/>
      <c r="D68" s="178"/>
      <c r="E68" s="178"/>
      <c r="F68" s="178"/>
      <c r="G68" s="178"/>
      <c r="H68" s="178"/>
      <c r="I68" s="178"/>
      <c r="J68" s="178"/>
      <c r="K68" s="178"/>
      <c r="L68" s="175"/>
      <c r="M68" s="175"/>
      <c r="N68" s="1"/>
      <c r="O68" s="1"/>
      <c r="P68" s="1"/>
      <c r="Q68" s="1"/>
      <c r="R68" s="1"/>
      <c r="S68" s="21"/>
      <c r="T68" s="21"/>
    </row>
    <row r="69" spans="1:32" ht="14.25" customHeight="1" x14ac:dyDescent="0.3">
      <c r="A69" s="181"/>
      <c r="B69" s="178" t="s">
        <v>375</v>
      </c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21"/>
      <c r="O69" s="21"/>
      <c r="P69" s="21"/>
      <c r="Q69" s="46"/>
    </row>
    <row r="70" spans="1:32" ht="14.25" customHeight="1" x14ac:dyDescent="0.3">
      <c r="A70" s="181"/>
      <c r="B70" s="178" t="s">
        <v>376</v>
      </c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20"/>
      <c r="O70" s="21"/>
      <c r="P70" s="21"/>
      <c r="Q70" s="54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6"/>
    </row>
    <row r="71" spans="1:32" ht="14.25" customHeight="1" x14ac:dyDescent="0.3">
      <c r="B71" s="178" t="s">
        <v>377</v>
      </c>
      <c r="C71" s="178"/>
      <c r="D71" s="178"/>
      <c r="E71" s="178"/>
      <c r="F71" s="178"/>
      <c r="G71" s="178"/>
      <c r="H71" s="178"/>
      <c r="I71" s="178"/>
      <c r="J71" s="178"/>
      <c r="K71" s="178"/>
      <c r="L71" s="20"/>
      <c r="M71" s="20"/>
      <c r="N71" s="20"/>
      <c r="O71" s="21"/>
      <c r="P71" s="21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</row>
    <row r="72" spans="1:32" ht="14.25" customHeight="1" x14ac:dyDescent="0.3">
      <c r="B72" s="178"/>
      <c r="C72" s="175"/>
      <c r="D72" s="175"/>
      <c r="E72" s="175"/>
      <c r="F72" s="175"/>
      <c r="G72" s="175"/>
      <c r="H72" s="175"/>
      <c r="I72" s="175"/>
      <c r="J72" s="175"/>
      <c r="K72" s="175"/>
      <c r="L72" s="21"/>
      <c r="M72" s="21"/>
      <c r="N72" s="21"/>
      <c r="O72" s="21"/>
      <c r="P72" s="21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40"/>
      <c r="AE72" s="40"/>
    </row>
    <row r="73" spans="1:32" ht="14.25" customHeight="1" x14ac:dyDescent="0.3">
      <c r="B73" s="178"/>
      <c r="C73" s="175"/>
      <c r="D73" s="175"/>
      <c r="E73" s="175"/>
      <c r="F73" s="175"/>
      <c r="G73" s="175"/>
      <c r="H73" s="175"/>
      <c r="I73" s="175"/>
      <c r="J73" s="175"/>
      <c r="K73" s="175"/>
      <c r="L73" s="21"/>
      <c r="M73" s="21"/>
      <c r="N73" s="21"/>
      <c r="O73" s="21"/>
      <c r="P73" s="21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</row>
    <row r="74" spans="1:32" ht="14.25" customHeight="1" x14ac:dyDescent="0.2">
      <c r="B74" s="54"/>
    </row>
  </sheetData>
  <mergeCells count="1">
    <mergeCell ref="P62:Q62"/>
  </mergeCells>
  <phoneticPr fontId="17" type="noConversion"/>
  <pageMargins left="0" right="0" top="0" bottom="0" header="0.3" footer="0"/>
  <pageSetup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73"/>
  <sheetViews>
    <sheetView topLeftCell="A29" zoomScale="130" zoomScaleNormal="130" workbookViewId="0">
      <selection activeCell="Q71" sqref="Q71"/>
    </sheetView>
  </sheetViews>
  <sheetFormatPr defaultRowHeight="12.75" x14ac:dyDescent="0.2"/>
  <cols>
    <col min="1" max="1" width="3.140625" customWidth="1"/>
    <col min="2" max="2" width="6.42578125" customWidth="1"/>
    <col min="3" max="3" width="6" customWidth="1"/>
    <col min="4" max="4" width="5" customWidth="1"/>
    <col min="5" max="5" width="5.140625" customWidth="1"/>
    <col min="6" max="6" width="5" customWidth="1"/>
    <col min="7" max="7" width="3.42578125" customWidth="1"/>
    <col min="8" max="8" width="4.42578125" customWidth="1"/>
    <col min="9" max="9" width="5" customWidth="1"/>
    <col min="10" max="10" width="4.5703125" customWidth="1"/>
    <col min="11" max="11" width="4.7109375" customWidth="1"/>
    <col min="12" max="12" width="5.5703125" customWidth="1"/>
    <col min="13" max="13" width="7" customWidth="1"/>
    <col min="14" max="14" width="6.140625" customWidth="1"/>
    <col min="15" max="15" width="6.5703125" customWidth="1"/>
    <col min="16" max="16" width="3.7109375" customWidth="1"/>
    <col min="17" max="17" width="4" customWidth="1"/>
    <col min="18" max="18" width="4.140625" customWidth="1"/>
    <col min="19" max="19" width="4.28515625" customWidth="1"/>
    <col min="20" max="20" width="3.85546875" customWidth="1"/>
    <col min="21" max="21" width="5" customWidth="1"/>
    <col min="22" max="22" width="5.5703125" customWidth="1"/>
    <col min="23" max="23" width="4.5703125" customWidth="1"/>
    <col min="24" max="24" width="6.5703125" customWidth="1"/>
    <col min="25" max="25" width="6.28515625" customWidth="1"/>
    <col min="26" max="26" width="33.140625" customWidth="1"/>
    <col min="27" max="27" width="3.42578125" customWidth="1"/>
  </cols>
  <sheetData>
    <row r="1" spans="1:27" ht="15" x14ac:dyDescent="0.3">
      <c r="A1" s="181"/>
      <c r="B1" s="181"/>
      <c r="C1" s="181"/>
      <c r="D1" s="181"/>
      <c r="E1" s="181"/>
      <c r="T1" s="16"/>
      <c r="U1" s="16"/>
      <c r="V1" s="16"/>
      <c r="W1" s="16"/>
      <c r="X1" s="16"/>
      <c r="Y1" s="16"/>
      <c r="Z1" s="16"/>
    </row>
    <row r="2" spans="1:27" ht="13.35" customHeight="1" x14ac:dyDescent="0.25">
      <c r="A2" s="177" t="s">
        <v>0</v>
      </c>
      <c r="B2" s="177"/>
      <c r="C2" s="177"/>
      <c r="D2" s="177"/>
      <c r="E2" s="177"/>
      <c r="F2" s="1"/>
      <c r="G2" s="16"/>
      <c r="H2" s="16"/>
      <c r="J2" s="16"/>
      <c r="U2" s="177" t="s">
        <v>378</v>
      </c>
      <c r="V2" s="177"/>
      <c r="X2" s="177"/>
      <c r="Y2" s="1"/>
    </row>
    <row r="3" spans="1:27" ht="13.35" customHeight="1" x14ac:dyDescent="0.25">
      <c r="A3" s="177" t="s">
        <v>2</v>
      </c>
      <c r="B3" s="177"/>
      <c r="C3" s="177"/>
      <c r="D3" s="177"/>
      <c r="E3" s="177"/>
      <c r="F3" s="1"/>
      <c r="G3" s="16"/>
      <c r="H3" s="16"/>
      <c r="U3" s="177" t="s">
        <v>379</v>
      </c>
      <c r="V3" s="177"/>
      <c r="W3" s="177"/>
      <c r="X3" s="177"/>
      <c r="Y3" s="177"/>
      <c r="Z3" s="177"/>
    </row>
    <row r="4" spans="1:27" ht="13.35" customHeight="1" x14ac:dyDescent="0.25">
      <c r="A4" s="177" t="s">
        <v>4</v>
      </c>
      <c r="B4" s="177"/>
      <c r="C4" s="177"/>
      <c r="D4" s="177"/>
      <c r="E4" s="177"/>
      <c r="F4" s="1"/>
      <c r="G4" s="16"/>
      <c r="H4" s="16"/>
      <c r="U4" s="177" t="s">
        <v>380</v>
      </c>
      <c r="V4" s="177"/>
      <c r="W4" s="177"/>
      <c r="X4" s="177"/>
      <c r="Y4" s="177"/>
      <c r="Z4" s="177"/>
    </row>
    <row r="5" spans="1:27" ht="13.35" customHeight="1" x14ac:dyDescent="0.3">
      <c r="A5" s="177" t="s">
        <v>130</v>
      </c>
      <c r="B5" s="177"/>
      <c r="C5" s="177"/>
      <c r="D5" s="177"/>
      <c r="E5" s="177"/>
      <c r="F5" s="1"/>
      <c r="G5" s="16"/>
      <c r="H5" s="16"/>
      <c r="K5" s="40"/>
      <c r="L5" s="187" t="s">
        <v>381</v>
      </c>
      <c r="M5" s="178" t="s">
        <v>382</v>
      </c>
      <c r="N5" s="178"/>
      <c r="O5" s="178"/>
      <c r="P5" s="20"/>
      <c r="U5" s="16"/>
      <c r="V5" s="1"/>
      <c r="W5" s="177"/>
      <c r="X5" s="177" t="s">
        <v>383</v>
      </c>
      <c r="Y5" s="177"/>
      <c r="Z5" s="177"/>
    </row>
    <row r="6" spans="1:27" ht="13.35" customHeight="1" x14ac:dyDescent="0.25">
      <c r="A6" s="177" t="s">
        <v>9</v>
      </c>
      <c r="B6" s="177"/>
      <c r="C6" s="177"/>
      <c r="D6" s="177"/>
      <c r="E6" s="177"/>
      <c r="F6" s="1"/>
      <c r="G6" s="16"/>
      <c r="H6" s="16"/>
      <c r="T6" s="16"/>
      <c r="U6" s="16"/>
      <c r="V6" s="1"/>
      <c r="W6" s="1"/>
      <c r="X6" s="177" t="s">
        <v>384</v>
      </c>
      <c r="Y6" s="177"/>
      <c r="Z6" s="1"/>
    </row>
    <row r="7" spans="1:27" ht="13.35" customHeight="1" x14ac:dyDescent="0.25">
      <c r="K7" s="177" t="s">
        <v>10</v>
      </c>
      <c r="L7" s="177"/>
      <c r="M7" s="177"/>
      <c r="N7" s="177"/>
      <c r="O7" s="177"/>
      <c r="P7" s="177"/>
      <c r="Q7" s="1"/>
      <c r="R7" s="1"/>
      <c r="T7" s="16"/>
      <c r="U7" s="16"/>
      <c r="V7" s="16"/>
      <c r="W7" s="43"/>
      <c r="X7" s="16"/>
      <c r="Y7" s="16"/>
      <c r="Z7" s="16"/>
    </row>
    <row r="8" spans="1:27" ht="13.35" customHeight="1" x14ac:dyDescent="0.2"/>
    <row r="9" spans="1:27" x14ac:dyDescent="0.2">
      <c r="K9" s="20" t="s">
        <v>385</v>
      </c>
      <c r="L9" s="20"/>
      <c r="M9" s="20"/>
      <c r="N9" s="20"/>
      <c r="O9" s="20"/>
      <c r="P9" s="20"/>
      <c r="Q9" s="21"/>
      <c r="R9" s="21"/>
      <c r="S9" s="21"/>
    </row>
    <row r="10" spans="1:27" ht="10.7" customHeight="1" x14ac:dyDescent="0.25">
      <c r="A10" s="5"/>
      <c r="B10" s="6"/>
      <c r="C10" s="261" t="s">
        <v>13</v>
      </c>
      <c r="D10" s="261"/>
      <c r="E10" s="261"/>
      <c r="F10" s="262"/>
      <c r="G10" s="262"/>
      <c r="H10" s="262"/>
      <c r="I10" s="261" t="s">
        <v>134</v>
      </c>
      <c r="J10" s="261"/>
      <c r="K10" s="261"/>
      <c r="L10" s="262"/>
      <c r="M10" s="262"/>
      <c r="N10" s="262"/>
      <c r="O10" s="262"/>
      <c r="P10" s="262"/>
      <c r="Q10" s="261" t="s">
        <v>15</v>
      </c>
      <c r="R10" s="261"/>
      <c r="S10" s="14"/>
      <c r="T10" s="15"/>
      <c r="U10" s="6"/>
      <c r="V10" s="6"/>
      <c r="W10" s="6"/>
      <c r="X10" s="6"/>
      <c r="Y10" s="6"/>
      <c r="Z10" s="8"/>
    </row>
    <row r="11" spans="1:27" ht="10.7" customHeight="1" x14ac:dyDescent="0.2">
      <c r="A11" s="161" t="s">
        <v>16</v>
      </c>
      <c r="B11" s="263" t="s">
        <v>17</v>
      </c>
      <c r="C11" s="263" t="s">
        <v>17</v>
      </c>
      <c r="D11" s="263" t="s">
        <v>18</v>
      </c>
      <c r="E11" s="263" t="s">
        <v>19</v>
      </c>
      <c r="F11" s="263" t="s">
        <v>20</v>
      </c>
      <c r="G11" s="263" t="s">
        <v>21</v>
      </c>
      <c r="H11" s="263" t="s">
        <v>22</v>
      </c>
      <c r="I11" s="263" t="s">
        <v>23</v>
      </c>
      <c r="J11" s="263" t="s">
        <v>24</v>
      </c>
      <c r="K11" s="263" t="s">
        <v>24</v>
      </c>
      <c r="L11" s="263" t="s">
        <v>25</v>
      </c>
      <c r="M11" s="263" t="s">
        <v>26</v>
      </c>
      <c r="N11" s="263" t="s">
        <v>25</v>
      </c>
      <c r="O11" s="263" t="s">
        <v>26</v>
      </c>
      <c r="P11" s="263"/>
      <c r="Q11" s="263"/>
      <c r="R11" s="263" t="s">
        <v>25</v>
      </c>
      <c r="S11" s="263" t="s">
        <v>27</v>
      </c>
      <c r="T11" s="263" t="s">
        <v>28</v>
      </c>
      <c r="U11" s="263" t="s">
        <v>29</v>
      </c>
      <c r="V11" s="263" t="s">
        <v>30</v>
      </c>
      <c r="W11" s="263" t="s">
        <v>30</v>
      </c>
      <c r="X11" s="263" t="s">
        <v>31</v>
      </c>
      <c r="Y11" s="263" t="s">
        <v>32</v>
      </c>
      <c r="Z11" s="264" t="s">
        <v>135</v>
      </c>
      <c r="AA11" s="41"/>
    </row>
    <row r="12" spans="1:27" ht="10.7" customHeight="1" x14ac:dyDescent="0.2">
      <c r="A12" s="162" t="s">
        <v>18</v>
      </c>
      <c r="B12" s="263" t="s">
        <v>18</v>
      </c>
      <c r="C12" s="263" t="s">
        <v>35</v>
      </c>
      <c r="D12" s="263" t="s">
        <v>36</v>
      </c>
      <c r="E12" s="263" t="s">
        <v>37</v>
      </c>
      <c r="F12" s="263" t="s">
        <v>38</v>
      </c>
      <c r="G12" s="263" t="s">
        <v>16</v>
      </c>
      <c r="H12" s="263" t="s">
        <v>16</v>
      </c>
      <c r="I12" s="263" t="s">
        <v>386</v>
      </c>
      <c r="J12" s="263" t="s">
        <v>40</v>
      </c>
      <c r="K12" s="263" t="s">
        <v>41</v>
      </c>
      <c r="L12" s="263" t="s">
        <v>42</v>
      </c>
      <c r="M12" s="263" t="s">
        <v>42</v>
      </c>
      <c r="N12" s="263" t="s">
        <v>43</v>
      </c>
      <c r="O12" s="263" t="s">
        <v>43</v>
      </c>
      <c r="P12" s="263" t="s">
        <v>20</v>
      </c>
      <c r="Q12" s="263" t="s">
        <v>20</v>
      </c>
      <c r="R12" s="263" t="s">
        <v>44</v>
      </c>
      <c r="S12" s="263"/>
      <c r="T12" s="263" t="s">
        <v>44</v>
      </c>
      <c r="U12" s="263" t="s">
        <v>27</v>
      </c>
      <c r="V12" s="263" t="s">
        <v>45</v>
      </c>
      <c r="W12" s="263" t="s">
        <v>45</v>
      </c>
      <c r="X12" s="263" t="s">
        <v>46</v>
      </c>
      <c r="Y12" s="263" t="s">
        <v>47</v>
      </c>
      <c r="Z12" s="264"/>
      <c r="AA12" s="41"/>
    </row>
    <row r="13" spans="1:27" ht="10.7" customHeight="1" x14ac:dyDescent="0.3">
      <c r="A13" s="162" t="s">
        <v>49</v>
      </c>
      <c r="B13" s="263" t="s">
        <v>50</v>
      </c>
      <c r="C13" s="263" t="s">
        <v>51</v>
      </c>
      <c r="D13" s="263" t="s">
        <v>52</v>
      </c>
      <c r="E13" s="263" t="s">
        <v>53</v>
      </c>
      <c r="F13" s="263" t="s">
        <v>54</v>
      </c>
      <c r="G13" s="263" t="s">
        <v>16</v>
      </c>
      <c r="H13" s="263" t="s">
        <v>16</v>
      </c>
      <c r="I13" s="263" t="s">
        <v>55</v>
      </c>
      <c r="J13" s="263" t="s">
        <v>41</v>
      </c>
      <c r="K13" s="263" t="s">
        <v>56</v>
      </c>
      <c r="L13" s="263" t="s">
        <v>57</v>
      </c>
      <c r="M13" s="263" t="s">
        <v>57</v>
      </c>
      <c r="N13" s="263" t="s">
        <v>58</v>
      </c>
      <c r="O13" s="263" t="s">
        <v>58</v>
      </c>
      <c r="P13" s="263" t="s">
        <v>59</v>
      </c>
      <c r="Q13" s="263" t="s">
        <v>60</v>
      </c>
      <c r="R13" s="263" t="s">
        <v>61</v>
      </c>
      <c r="S13" s="263"/>
      <c r="T13" s="263" t="s">
        <v>61</v>
      </c>
      <c r="U13" s="181"/>
      <c r="V13" s="263" t="s">
        <v>62</v>
      </c>
      <c r="W13" s="263" t="s">
        <v>63</v>
      </c>
      <c r="X13" s="263" t="s">
        <v>64</v>
      </c>
      <c r="Y13" s="263" t="s">
        <v>25</v>
      </c>
      <c r="Z13" s="264"/>
      <c r="AA13" s="41"/>
    </row>
    <row r="14" spans="1:27" ht="10.7" customHeight="1" x14ac:dyDescent="0.3">
      <c r="A14" s="162" t="s">
        <v>66</v>
      </c>
      <c r="B14" s="263" t="s">
        <v>67</v>
      </c>
      <c r="C14" s="263" t="s">
        <v>67</v>
      </c>
      <c r="D14" s="263"/>
      <c r="E14" s="263"/>
      <c r="F14" s="263" t="s">
        <v>67</v>
      </c>
      <c r="G14" s="263"/>
      <c r="H14" s="263"/>
      <c r="I14" s="263"/>
      <c r="J14" s="263" t="s">
        <v>68</v>
      </c>
      <c r="K14" s="263" t="s">
        <v>136</v>
      </c>
      <c r="L14" s="263" t="s">
        <v>70</v>
      </c>
      <c r="M14" s="263" t="s">
        <v>70</v>
      </c>
      <c r="N14" s="263" t="s">
        <v>71</v>
      </c>
      <c r="O14" s="263" t="s">
        <v>71</v>
      </c>
      <c r="P14" s="263">
        <v>5</v>
      </c>
      <c r="Q14" s="263"/>
      <c r="R14" s="263"/>
      <c r="S14" s="263"/>
      <c r="T14" s="181"/>
      <c r="U14" s="263"/>
      <c r="V14" s="263" t="s">
        <v>72</v>
      </c>
      <c r="W14" s="263" t="s">
        <v>72</v>
      </c>
      <c r="X14" s="263" t="s">
        <v>73</v>
      </c>
      <c r="Y14" s="263" t="s">
        <v>74</v>
      </c>
      <c r="Z14" s="264"/>
      <c r="AA14" s="41"/>
    </row>
    <row r="15" spans="1:27" ht="10.7" customHeight="1" x14ac:dyDescent="0.3">
      <c r="A15" s="265"/>
      <c r="B15" s="266"/>
      <c r="C15" s="266"/>
      <c r="D15" s="266"/>
      <c r="E15" s="266"/>
      <c r="F15" s="266"/>
      <c r="G15" s="266"/>
      <c r="H15" s="266"/>
      <c r="I15" s="266"/>
      <c r="J15" s="266"/>
      <c r="K15" s="266" t="s">
        <v>68</v>
      </c>
      <c r="L15" s="266" t="s">
        <v>72</v>
      </c>
      <c r="M15" s="266" t="s">
        <v>72</v>
      </c>
      <c r="N15" s="266"/>
      <c r="O15" s="267"/>
      <c r="P15" s="266"/>
      <c r="Q15" s="266"/>
      <c r="R15" s="266"/>
      <c r="S15" s="266"/>
      <c r="T15" s="267"/>
      <c r="U15" s="266"/>
      <c r="V15" s="266"/>
      <c r="W15" s="266"/>
      <c r="X15" s="266" t="s">
        <v>67</v>
      </c>
      <c r="Y15" s="266"/>
      <c r="Z15" s="265"/>
      <c r="AA15" s="41"/>
    </row>
    <row r="16" spans="1:27" ht="17.25" customHeight="1" x14ac:dyDescent="0.3">
      <c r="A16" s="133">
        <v>1</v>
      </c>
      <c r="B16" s="134">
        <v>87</v>
      </c>
      <c r="C16" s="134">
        <v>66</v>
      </c>
      <c r="D16" s="135">
        <v>77</v>
      </c>
      <c r="E16" s="135">
        <v>6</v>
      </c>
      <c r="F16" s="134">
        <v>75</v>
      </c>
      <c r="G16" s="135">
        <v>0</v>
      </c>
      <c r="H16" s="135">
        <v>12</v>
      </c>
      <c r="I16" s="135">
        <v>0</v>
      </c>
      <c r="J16" s="134">
        <v>0</v>
      </c>
      <c r="K16" s="134">
        <v>0</v>
      </c>
      <c r="L16" s="134">
        <v>89</v>
      </c>
      <c r="M16" s="134">
        <v>40</v>
      </c>
      <c r="N16" s="134">
        <v>2993</v>
      </c>
      <c r="O16" s="134">
        <v>2983</v>
      </c>
      <c r="P16" s="134">
        <v>1</v>
      </c>
      <c r="Q16" s="134">
        <v>1</v>
      </c>
      <c r="R16" s="134">
        <v>11</v>
      </c>
      <c r="S16" s="134" t="s">
        <v>51</v>
      </c>
      <c r="T16" s="136">
        <v>1.9</v>
      </c>
      <c r="U16" s="134" t="s">
        <v>77</v>
      </c>
      <c r="V16" s="134">
        <v>6</v>
      </c>
      <c r="W16" s="134">
        <v>8</v>
      </c>
      <c r="X16" s="136"/>
      <c r="Y16" s="134">
        <v>960</v>
      </c>
      <c r="Z16" s="339"/>
    </row>
    <row r="17" spans="1:27" ht="17.25" customHeight="1" x14ac:dyDescent="0.3">
      <c r="A17" s="133">
        <v>2</v>
      </c>
      <c r="B17" s="138">
        <v>90</v>
      </c>
      <c r="C17" s="134">
        <v>68</v>
      </c>
      <c r="D17" s="135">
        <v>79</v>
      </c>
      <c r="E17" s="135">
        <v>8</v>
      </c>
      <c r="F17" s="134">
        <v>77</v>
      </c>
      <c r="G17" s="135">
        <v>0</v>
      </c>
      <c r="H17" s="135">
        <v>14</v>
      </c>
      <c r="I17" s="135">
        <v>0</v>
      </c>
      <c r="J17" s="134">
        <v>0</v>
      </c>
      <c r="K17" s="134">
        <v>0</v>
      </c>
      <c r="L17" s="134">
        <v>86</v>
      </c>
      <c r="M17" s="134">
        <v>37</v>
      </c>
      <c r="N17" s="134">
        <v>2987</v>
      </c>
      <c r="O17" s="134">
        <v>2982</v>
      </c>
      <c r="P17" s="134" t="s">
        <v>22</v>
      </c>
      <c r="Q17" s="134">
        <v>2</v>
      </c>
      <c r="R17" s="134">
        <v>14</v>
      </c>
      <c r="S17" s="134" t="s">
        <v>78</v>
      </c>
      <c r="T17" s="136">
        <v>1.8</v>
      </c>
      <c r="U17" s="134" t="s">
        <v>143</v>
      </c>
      <c r="V17" s="134">
        <v>7</v>
      </c>
      <c r="W17" s="134">
        <v>9</v>
      </c>
      <c r="X17" s="140"/>
      <c r="Y17" s="138">
        <v>940</v>
      </c>
      <c r="Z17" s="340"/>
    </row>
    <row r="18" spans="1:27" ht="17.25" customHeight="1" x14ac:dyDescent="0.3">
      <c r="A18" s="133">
        <v>3</v>
      </c>
      <c r="B18" s="134">
        <v>94</v>
      </c>
      <c r="C18" s="134">
        <v>71</v>
      </c>
      <c r="D18" s="135">
        <v>83</v>
      </c>
      <c r="E18" s="135">
        <v>12</v>
      </c>
      <c r="F18" s="134">
        <v>72</v>
      </c>
      <c r="G18" s="135">
        <v>0</v>
      </c>
      <c r="H18" s="135">
        <v>18</v>
      </c>
      <c r="I18" s="141">
        <v>0.03</v>
      </c>
      <c r="J18" s="134">
        <v>0</v>
      </c>
      <c r="K18" s="134">
        <v>0</v>
      </c>
      <c r="L18" s="134">
        <v>87</v>
      </c>
      <c r="M18" s="134">
        <v>38</v>
      </c>
      <c r="N18" s="134">
        <v>2994</v>
      </c>
      <c r="O18" s="134">
        <v>2979</v>
      </c>
      <c r="P18" s="134">
        <v>1</v>
      </c>
      <c r="Q18" s="134">
        <v>3</v>
      </c>
      <c r="R18" s="134">
        <v>24</v>
      </c>
      <c r="S18" s="134" t="s">
        <v>142</v>
      </c>
      <c r="T18" s="136">
        <v>3.2</v>
      </c>
      <c r="U18" s="134"/>
      <c r="V18" s="134">
        <v>4</v>
      </c>
      <c r="W18" s="134">
        <v>9</v>
      </c>
      <c r="X18" s="136"/>
      <c r="Y18" s="134">
        <v>950</v>
      </c>
      <c r="Z18" s="341" t="s">
        <v>387</v>
      </c>
    </row>
    <row r="19" spans="1:27" ht="17.25" customHeight="1" x14ac:dyDescent="0.3">
      <c r="A19" s="133">
        <v>4</v>
      </c>
      <c r="B19" s="134">
        <v>81</v>
      </c>
      <c r="C19" s="134">
        <v>67</v>
      </c>
      <c r="D19" s="135">
        <v>74</v>
      </c>
      <c r="E19" s="135">
        <v>2</v>
      </c>
      <c r="F19" s="134">
        <v>72</v>
      </c>
      <c r="G19" s="135">
        <v>0</v>
      </c>
      <c r="H19" s="135">
        <v>9</v>
      </c>
      <c r="I19" s="141">
        <v>0.46</v>
      </c>
      <c r="J19" s="134">
        <v>0</v>
      </c>
      <c r="K19" s="134">
        <v>0</v>
      </c>
      <c r="L19" s="134">
        <v>96</v>
      </c>
      <c r="M19" s="134">
        <v>70</v>
      </c>
      <c r="N19" s="134">
        <v>2999</v>
      </c>
      <c r="O19" s="134">
        <v>2988</v>
      </c>
      <c r="P19" s="134">
        <v>3</v>
      </c>
      <c r="Q19" s="134">
        <v>1</v>
      </c>
      <c r="R19" s="134">
        <v>18</v>
      </c>
      <c r="S19" s="134" t="s">
        <v>142</v>
      </c>
      <c r="T19" s="136">
        <v>2.5</v>
      </c>
      <c r="U19" s="134"/>
      <c r="V19" s="134">
        <v>8</v>
      </c>
      <c r="W19" s="134">
        <v>10</v>
      </c>
      <c r="X19" s="136"/>
      <c r="Y19" s="134">
        <v>600</v>
      </c>
      <c r="Z19" s="342" t="s">
        <v>388</v>
      </c>
      <c r="AA19" s="45"/>
    </row>
    <row r="20" spans="1:27" ht="17.25" customHeight="1" x14ac:dyDescent="0.3">
      <c r="A20" s="133">
        <v>5</v>
      </c>
      <c r="B20" s="134">
        <v>77</v>
      </c>
      <c r="C20" s="134">
        <v>62</v>
      </c>
      <c r="D20" s="135">
        <v>70</v>
      </c>
      <c r="E20" s="135">
        <v>-2</v>
      </c>
      <c r="F20" s="134">
        <v>63</v>
      </c>
      <c r="G20" s="135">
        <v>0</v>
      </c>
      <c r="H20" s="135">
        <v>5</v>
      </c>
      <c r="I20" s="134">
        <v>0</v>
      </c>
      <c r="J20" s="134">
        <v>0</v>
      </c>
      <c r="K20" s="134">
        <v>0</v>
      </c>
      <c r="L20" s="134">
        <v>92</v>
      </c>
      <c r="M20" s="134">
        <v>42</v>
      </c>
      <c r="N20" s="134">
        <v>3010</v>
      </c>
      <c r="O20" s="134">
        <v>2995</v>
      </c>
      <c r="P20" s="134">
        <v>3</v>
      </c>
      <c r="Q20" s="134">
        <v>4</v>
      </c>
      <c r="R20" s="134">
        <v>16</v>
      </c>
      <c r="S20" s="134" t="s">
        <v>78</v>
      </c>
      <c r="T20" s="136">
        <v>3.3</v>
      </c>
      <c r="U20" s="134"/>
      <c r="V20" s="134">
        <v>7</v>
      </c>
      <c r="W20" s="134">
        <v>1</v>
      </c>
      <c r="X20" s="136"/>
      <c r="Y20" s="134">
        <v>1090</v>
      </c>
      <c r="Z20" s="342"/>
      <c r="AA20" s="45"/>
    </row>
    <row r="21" spans="1:27" ht="17.25" customHeight="1" x14ac:dyDescent="0.3">
      <c r="A21" s="133">
        <v>6</v>
      </c>
      <c r="B21" s="192">
        <v>75</v>
      </c>
      <c r="C21" s="134">
        <v>54</v>
      </c>
      <c r="D21" s="135">
        <v>65</v>
      </c>
      <c r="E21" s="135">
        <v>-7</v>
      </c>
      <c r="F21" s="134">
        <v>61</v>
      </c>
      <c r="G21" s="135">
        <v>0</v>
      </c>
      <c r="H21" s="135">
        <v>0</v>
      </c>
      <c r="I21" s="135">
        <v>0</v>
      </c>
      <c r="J21" s="134">
        <v>0</v>
      </c>
      <c r="K21" s="134">
        <v>0</v>
      </c>
      <c r="L21" s="134">
        <v>88</v>
      </c>
      <c r="M21" s="134">
        <v>34</v>
      </c>
      <c r="N21" s="134">
        <v>3012</v>
      </c>
      <c r="O21" s="134">
        <v>3000</v>
      </c>
      <c r="P21" s="134" t="s">
        <v>22</v>
      </c>
      <c r="Q21" s="134">
        <v>3</v>
      </c>
      <c r="R21" s="134">
        <v>12</v>
      </c>
      <c r="S21" s="134" t="s">
        <v>143</v>
      </c>
      <c r="T21" s="136">
        <v>1.9</v>
      </c>
      <c r="U21" s="134"/>
      <c r="V21" s="134">
        <v>0</v>
      </c>
      <c r="W21" s="134">
        <v>0</v>
      </c>
      <c r="X21" s="136"/>
      <c r="Y21" s="134">
        <v>1170</v>
      </c>
      <c r="Z21" s="191"/>
    </row>
    <row r="22" spans="1:27" ht="17.25" customHeight="1" x14ac:dyDescent="0.3">
      <c r="A22" s="133">
        <v>7</v>
      </c>
      <c r="B22" s="134">
        <v>75</v>
      </c>
      <c r="C22" s="134">
        <v>57</v>
      </c>
      <c r="D22" s="135">
        <v>66</v>
      </c>
      <c r="E22" s="135">
        <v>-7</v>
      </c>
      <c r="F22" s="134">
        <v>64</v>
      </c>
      <c r="G22" s="135">
        <v>0</v>
      </c>
      <c r="H22" s="135">
        <v>1</v>
      </c>
      <c r="I22" s="135">
        <v>0</v>
      </c>
      <c r="J22" s="134">
        <v>0</v>
      </c>
      <c r="K22" s="134">
        <v>0</v>
      </c>
      <c r="L22" s="134">
        <v>82</v>
      </c>
      <c r="M22" s="134">
        <v>44</v>
      </c>
      <c r="N22" s="134">
        <v>3003</v>
      </c>
      <c r="O22" s="134">
        <v>2992</v>
      </c>
      <c r="P22" s="134">
        <v>1</v>
      </c>
      <c r="Q22" s="134">
        <v>3</v>
      </c>
      <c r="R22" s="134">
        <v>10</v>
      </c>
      <c r="S22" s="134" t="s">
        <v>142</v>
      </c>
      <c r="T22" s="136">
        <v>1.9</v>
      </c>
      <c r="U22" s="134" t="s">
        <v>142</v>
      </c>
      <c r="V22" s="134">
        <v>0</v>
      </c>
      <c r="W22" s="134">
        <v>2</v>
      </c>
      <c r="X22" s="136"/>
      <c r="Y22" s="134">
        <v>590</v>
      </c>
      <c r="Z22" s="191"/>
    </row>
    <row r="23" spans="1:27" ht="17.25" customHeight="1" x14ac:dyDescent="0.3">
      <c r="A23" s="133">
        <v>8</v>
      </c>
      <c r="B23" s="134">
        <v>80</v>
      </c>
      <c r="C23" s="134">
        <v>59</v>
      </c>
      <c r="D23" s="135">
        <v>70</v>
      </c>
      <c r="E23" s="135">
        <v>-2</v>
      </c>
      <c r="F23" s="134">
        <v>63</v>
      </c>
      <c r="G23" s="135">
        <v>0</v>
      </c>
      <c r="H23" s="135">
        <v>5</v>
      </c>
      <c r="I23" s="135">
        <v>0</v>
      </c>
      <c r="J23" s="135">
        <v>0</v>
      </c>
      <c r="K23" s="134">
        <v>0</v>
      </c>
      <c r="L23" s="134">
        <v>88</v>
      </c>
      <c r="M23" s="134">
        <v>35</v>
      </c>
      <c r="N23" s="134">
        <v>2997</v>
      </c>
      <c r="O23" s="134">
        <v>2988</v>
      </c>
      <c r="P23" s="134" t="s">
        <v>22</v>
      </c>
      <c r="Q23" s="134">
        <v>6</v>
      </c>
      <c r="R23" s="134">
        <v>16</v>
      </c>
      <c r="S23" s="134" t="s">
        <v>78</v>
      </c>
      <c r="T23" s="136">
        <v>2.5</v>
      </c>
      <c r="U23" s="134" t="s">
        <v>78</v>
      </c>
      <c r="V23" s="134">
        <v>2</v>
      </c>
      <c r="W23" s="134">
        <v>1</v>
      </c>
      <c r="X23" s="136"/>
      <c r="Y23" s="134">
        <v>1030</v>
      </c>
      <c r="Z23" s="191"/>
    </row>
    <row r="24" spans="1:27" ht="17.25" customHeight="1" x14ac:dyDescent="0.3">
      <c r="A24" s="133">
        <v>9</v>
      </c>
      <c r="B24" s="134">
        <v>85</v>
      </c>
      <c r="C24" s="134">
        <v>56</v>
      </c>
      <c r="D24" s="135">
        <v>71</v>
      </c>
      <c r="E24" s="135">
        <v>-2</v>
      </c>
      <c r="F24" s="134">
        <v>76</v>
      </c>
      <c r="G24" s="135">
        <v>0</v>
      </c>
      <c r="H24" s="135">
        <v>6</v>
      </c>
      <c r="I24" s="135">
        <v>0</v>
      </c>
      <c r="J24" s="135">
        <v>0</v>
      </c>
      <c r="K24" s="134">
        <v>0</v>
      </c>
      <c r="L24" s="134">
        <v>83</v>
      </c>
      <c r="M24" s="134">
        <v>35</v>
      </c>
      <c r="N24" s="134">
        <v>2995</v>
      </c>
      <c r="O24" s="134">
        <v>2977</v>
      </c>
      <c r="P24" s="134">
        <v>1</v>
      </c>
      <c r="Q24" s="134">
        <v>3</v>
      </c>
      <c r="R24" s="134">
        <v>21</v>
      </c>
      <c r="S24" s="134" t="s">
        <v>76</v>
      </c>
      <c r="T24" s="136">
        <v>3.6</v>
      </c>
      <c r="U24" s="134" t="s">
        <v>144</v>
      </c>
      <c r="V24" s="134">
        <v>1</v>
      </c>
      <c r="W24" s="134">
        <v>2</v>
      </c>
      <c r="X24" s="136"/>
      <c r="Y24" s="134">
        <v>810</v>
      </c>
      <c r="Z24" s="191"/>
    </row>
    <row r="25" spans="1:27" ht="17.25" customHeight="1" x14ac:dyDescent="0.3">
      <c r="A25" s="133">
        <v>10</v>
      </c>
      <c r="B25" s="134">
        <v>93</v>
      </c>
      <c r="C25" s="134">
        <v>68</v>
      </c>
      <c r="D25" s="135">
        <v>81</v>
      </c>
      <c r="E25" s="135">
        <v>9</v>
      </c>
      <c r="F25" s="134">
        <v>69</v>
      </c>
      <c r="G25" s="135">
        <v>0</v>
      </c>
      <c r="H25" s="135">
        <v>16</v>
      </c>
      <c r="I25" s="135">
        <v>0</v>
      </c>
      <c r="J25" s="135">
        <v>0</v>
      </c>
      <c r="K25" s="134">
        <v>0</v>
      </c>
      <c r="L25" s="134">
        <v>72</v>
      </c>
      <c r="M25" s="134">
        <v>37</v>
      </c>
      <c r="N25" s="134">
        <v>2990</v>
      </c>
      <c r="O25" s="134">
        <v>2969</v>
      </c>
      <c r="P25" s="134">
        <v>3</v>
      </c>
      <c r="Q25" s="134">
        <v>6</v>
      </c>
      <c r="R25" s="134">
        <v>22</v>
      </c>
      <c r="S25" s="134" t="s">
        <v>51</v>
      </c>
      <c r="T25" s="136">
        <v>4.0999999999999996</v>
      </c>
      <c r="U25" s="134" t="s">
        <v>143</v>
      </c>
      <c r="V25" s="134">
        <v>5</v>
      </c>
      <c r="W25" s="134">
        <v>9</v>
      </c>
      <c r="X25" s="136"/>
      <c r="Y25" s="134">
        <v>820</v>
      </c>
      <c r="Z25" s="191" t="s">
        <v>389</v>
      </c>
    </row>
    <row r="26" spans="1:27" ht="17.25" customHeight="1" x14ac:dyDescent="0.3">
      <c r="A26" s="133">
        <v>11</v>
      </c>
      <c r="B26" s="134">
        <v>77</v>
      </c>
      <c r="C26" s="134">
        <v>55</v>
      </c>
      <c r="D26" s="135">
        <v>66</v>
      </c>
      <c r="E26" s="135">
        <v>-6</v>
      </c>
      <c r="F26" s="134">
        <v>64</v>
      </c>
      <c r="G26" s="135">
        <v>0</v>
      </c>
      <c r="H26" s="135">
        <v>1</v>
      </c>
      <c r="I26" s="135">
        <v>0</v>
      </c>
      <c r="J26" s="135">
        <v>0</v>
      </c>
      <c r="K26" s="134">
        <v>0</v>
      </c>
      <c r="L26" s="134">
        <v>78</v>
      </c>
      <c r="M26" s="134">
        <v>39</v>
      </c>
      <c r="N26" s="134">
        <v>3001</v>
      </c>
      <c r="O26" s="134">
        <v>2989</v>
      </c>
      <c r="P26" s="134"/>
      <c r="Q26" s="134"/>
      <c r="R26" s="134" t="s">
        <v>390</v>
      </c>
      <c r="S26" s="134"/>
      <c r="T26" s="134"/>
      <c r="U26" s="134"/>
      <c r="V26" s="134">
        <v>1</v>
      </c>
      <c r="W26" s="134">
        <v>10</v>
      </c>
      <c r="X26" s="136"/>
      <c r="Y26" s="134">
        <v>1020</v>
      </c>
      <c r="Z26" s="191"/>
    </row>
    <row r="27" spans="1:27" ht="17.25" customHeight="1" x14ac:dyDescent="0.3">
      <c r="A27" s="133">
        <v>12</v>
      </c>
      <c r="B27" s="134">
        <v>78</v>
      </c>
      <c r="C27" s="134">
        <v>61</v>
      </c>
      <c r="D27" s="135">
        <v>70</v>
      </c>
      <c r="E27" s="135">
        <v>-2</v>
      </c>
      <c r="F27" s="134">
        <v>65</v>
      </c>
      <c r="G27" s="135">
        <v>0</v>
      </c>
      <c r="H27" s="135">
        <v>5</v>
      </c>
      <c r="I27" s="141" t="s">
        <v>49</v>
      </c>
      <c r="J27" s="135">
        <v>0</v>
      </c>
      <c r="K27" s="134">
        <v>0</v>
      </c>
      <c r="L27" s="134">
        <v>87</v>
      </c>
      <c r="M27" s="134">
        <v>37</v>
      </c>
      <c r="N27" s="134">
        <v>2997</v>
      </c>
      <c r="O27" s="192">
        <v>2980</v>
      </c>
      <c r="P27" s="134"/>
      <c r="Q27" s="134"/>
      <c r="R27" s="134"/>
      <c r="S27" s="134"/>
      <c r="T27" s="136"/>
      <c r="U27" s="134"/>
      <c r="V27" s="134">
        <v>2</v>
      </c>
      <c r="W27" s="134">
        <v>7</v>
      </c>
      <c r="X27" s="136"/>
      <c r="Y27" s="134">
        <v>1150</v>
      </c>
      <c r="Z27" s="191"/>
    </row>
    <row r="28" spans="1:27" ht="17.25" customHeight="1" x14ac:dyDescent="0.3">
      <c r="A28" s="133">
        <v>13</v>
      </c>
      <c r="B28" s="134">
        <v>86</v>
      </c>
      <c r="C28" s="192">
        <v>62</v>
      </c>
      <c r="D28" s="135">
        <v>74</v>
      </c>
      <c r="E28" s="135">
        <v>2</v>
      </c>
      <c r="F28" s="134">
        <v>67</v>
      </c>
      <c r="G28" s="135">
        <v>0</v>
      </c>
      <c r="H28" s="135">
        <v>9</v>
      </c>
      <c r="I28" s="141">
        <v>7.0000000000000007E-2</v>
      </c>
      <c r="J28" s="135">
        <v>0</v>
      </c>
      <c r="K28" s="134">
        <v>0</v>
      </c>
      <c r="L28" s="134">
        <v>97</v>
      </c>
      <c r="M28" s="134">
        <v>38</v>
      </c>
      <c r="N28" s="134">
        <v>2984</v>
      </c>
      <c r="O28" s="134">
        <v>2968</v>
      </c>
      <c r="P28" s="134"/>
      <c r="Q28" s="134"/>
      <c r="R28" s="134"/>
      <c r="S28" s="134"/>
      <c r="T28" s="134"/>
      <c r="U28" s="134"/>
      <c r="V28" s="134">
        <v>10</v>
      </c>
      <c r="W28" s="134">
        <v>9</v>
      </c>
      <c r="X28" s="136"/>
      <c r="Y28" s="192">
        <v>880</v>
      </c>
      <c r="Z28" s="191" t="s">
        <v>391</v>
      </c>
    </row>
    <row r="29" spans="1:27" ht="17.25" customHeight="1" x14ac:dyDescent="0.3">
      <c r="A29" s="133">
        <v>14</v>
      </c>
      <c r="B29" s="134">
        <v>89</v>
      </c>
      <c r="C29" s="134">
        <v>64</v>
      </c>
      <c r="D29" s="135">
        <v>77</v>
      </c>
      <c r="E29" s="135">
        <v>4</v>
      </c>
      <c r="F29" s="134">
        <v>72</v>
      </c>
      <c r="G29" s="135">
        <v>0</v>
      </c>
      <c r="H29" s="135">
        <v>12</v>
      </c>
      <c r="I29" s="135" t="s">
        <v>49</v>
      </c>
      <c r="J29" s="135">
        <v>0</v>
      </c>
      <c r="K29" s="134">
        <v>0</v>
      </c>
      <c r="L29" s="134">
        <v>97</v>
      </c>
      <c r="M29" s="134">
        <v>38</v>
      </c>
      <c r="N29" s="192">
        <v>2980</v>
      </c>
      <c r="O29" s="134">
        <v>2969</v>
      </c>
      <c r="P29" s="134"/>
      <c r="Q29" s="134"/>
      <c r="R29" s="134"/>
      <c r="S29" s="134"/>
      <c r="T29" s="136"/>
      <c r="U29" s="134"/>
      <c r="V29" s="134">
        <v>1</v>
      </c>
      <c r="W29" s="134">
        <v>1</v>
      </c>
      <c r="X29" s="136"/>
      <c r="Y29" s="134">
        <v>850</v>
      </c>
      <c r="Z29" s="191" t="s">
        <v>392</v>
      </c>
    </row>
    <row r="30" spans="1:27" ht="17.25" customHeight="1" x14ac:dyDescent="0.3">
      <c r="A30" s="133">
        <v>15</v>
      </c>
      <c r="B30" s="134">
        <v>82</v>
      </c>
      <c r="C30" s="134">
        <v>62</v>
      </c>
      <c r="D30" s="135">
        <v>72</v>
      </c>
      <c r="E30" s="135">
        <v>-1</v>
      </c>
      <c r="F30" s="134">
        <v>66</v>
      </c>
      <c r="G30" s="135">
        <v>0</v>
      </c>
      <c r="H30" s="135">
        <v>7</v>
      </c>
      <c r="I30" s="135">
        <v>0</v>
      </c>
      <c r="J30" s="135">
        <v>0</v>
      </c>
      <c r="K30" s="134">
        <v>0</v>
      </c>
      <c r="L30" s="134">
        <v>90</v>
      </c>
      <c r="M30" s="134">
        <v>38</v>
      </c>
      <c r="N30" s="134">
        <v>2987</v>
      </c>
      <c r="O30" s="134">
        <v>2978</v>
      </c>
      <c r="P30" s="134"/>
      <c r="Q30" s="134"/>
      <c r="R30" s="134"/>
      <c r="S30" s="134"/>
      <c r="T30" s="134"/>
      <c r="U30" s="134"/>
      <c r="V30" s="134">
        <v>0</v>
      </c>
      <c r="W30" s="134">
        <v>1</v>
      </c>
      <c r="X30" s="136"/>
      <c r="Y30" s="134">
        <v>800</v>
      </c>
      <c r="Z30" s="191" t="s">
        <v>319</v>
      </c>
    </row>
    <row r="31" spans="1:27" ht="17.25" customHeight="1" x14ac:dyDescent="0.3">
      <c r="A31" s="133">
        <v>16</v>
      </c>
      <c r="B31" s="134">
        <v>79</v>
      </c>
      <c r="C31" s="134">
        <v>57</v>
      </c>
      <c r="D31" s="135">
        <v>68</v>
      </c>
      <c r="E31" s="135">
        <v>-7</v>
      </c>
      <c r="F31" s="134">
        <v>64</v>
      </c>
      <c r="G31" s="135">
        <v>0</v>
      </c>
      <c r="H31" s="135">
        <v>3</v>
      </c>
      <c r="I31" s="135" t="s">
        <v>49</v>
      </c>
      <c r="J31" s="135">
        <v>0</v>
      </c>
      <c r="K31" s="134">
        <v>0</v>
      </c>
      <c r="L31" s="134">
        <v>86</v>
      </c>
      <c r="M31" s="134">
        <v>36</v>
      </c>
      <c r="N31" s="134">
        <v>2990</v>
      </c>
      <c r="O31" s="134">
        <v>2976</v>
      </c>
      <c r="P31" s="134"/>
      <c r="Q31" s="134"/>
      <c r="R31" s="134"/>
      <c r="S31" s="134"/>
      <c r="T31" s="136"/>
      <c r="U31" s="134"/>
      <c r="V31" s="134">
        <v>0</v>
      </c>
      <c r="W31" s="134">
        <v>0</v>
      </c>
      <c r="X31" s="136">
        <v>73.400000000000006</v>
      </c>
      <c r="Y31" s="134">
        <v>980</v>
      </c>
      <c r="Z31" s="191" t="s">
        <v>393</v>
      </c>
    </row>
    <row r="32" spans="1:27" ht="17.25" customHeight="1" x14ac:dyDescent="0.3">
      <c r="A32" s="133">
        <v>17</v>
      </c>
      <c r="B32" s="134">
        <v>73</v>
      </c>
      <c r="C32" s="134">
        <v>58</v>
      </c>
      <c r="D32" s="135">
        <v>66</v>
      </c>
      <c r="E32" s="135">
        <v>-9</v>
      </c>
      <c r="F32" s="134">
        <v>61</v>
      </c>
      <c r="G32" s="135">
        <v>0</v>
      </c>
      <c r="H32" s="135">
        <v>1</v>
      </c>
      <c r="I32" s="210">
        <v>0</v>
      </c>
      <c r="J32" s="135">
        <v>0</v>
      </c>
      <c r="K32" s="134">
        <v>0</v>
      </c>
      <c r="L32" s="134">
        <v>83</v>
      </c>
      <c r="M32" s="134">
        <v>50</v>
      </c>
      <c r="N32" s="134">
        <v>2999</v>
      </c>
      <c r="O32" s="134">
        <v>2990</v>
      </c>
      <c r="P32" s="134"/>
      <c r="Q32" s="134"/>
      <c r="R32" s="192"/>
      <c r="S32" s="192"/>
      <c r="T32" s="136"/>
      <c r="U32" s="134"/>
      <c r="V32" s="134">
        <v>0</v>
      </c>
      <c r="W32" s="134">
        <v>0</v>
      </c>
      <c r="X32" s="136">
        <v>72.5</v>
      </c>
      <c r="Y32" s="134">
        <v>1060</v>
      </c>
      <c r="Z32" s="343"/>
    </row>
    <row r="33" spans="1:29" ht="17.25" customHeight="1" x14ac:dyDescent="0.3">
      <c r="A33" s="133">
        <v>18</v>
      </c>
      <c r="B33" s="134">
        <v>82</v>
      </c>
      <c r="C33" s="134">
        <v>57</v>
      </c>
      <c r="D33" s="135">
        <v>70</v>
      </c>
      <c r="E33" s="135">
        <v>-4</v>
      </c>
      <c r="F33" s="134">
        <v>72</v>
      </c>
      <c r="G33" s="135">
        <v>0</v>
      </c>
      <c r="H33" s="135">
        <v>5</v>
      </c>
      <c r="I33" s="135">
        <v>0</v>
      </c>
      <c r="J33" s="135">
        <v>0</v>
      </c>
      <c r="K33" s="134">
        <v>0</v>
      </c>
      <c r="L33" s="134">
        <v>90</v>
      </c>
      <c r="M33" s="134">
        <v>38</v>
      </c>
      <c r="N33" s="134">
        <v>3002</v>
      </c>
      <c r="O33" s="134">
        <v>2992</v>
      </c>
      <c r="P33" s="134"/>
      <c r="Q33" s="134"/>
      <c r="R33" s="134"/>
      <c r="S33" s="134"/>
      <c r="T33" s="136"/>
      <c r="U33" s="134"/>
      <c r="V33" s="134">
        <v>0</v>
      </c>
      <c r="W33" s="134">
        <v>7</v>
      </c>
      <c r="X33" s="136">
        <v>75.599999999999994</v>
      </c>
      <c r="Y33" s="134">
        <v>960</v>
      </c>
      <c r="Z33" s="343"/>
      <c r="AA33" s="41"/>
      <c r="AB33" s="41"/>
      <c r="AC33" s="41"/>
    </row>
    <row r="34" spans="1:29" ht="17.25" customHeight="1" x14ac:dyDescent="0.3">
      <c r="A34" s="133">
        <v>19</v>
      </c>
      <c r="B34" s="134">
        <v>89</v>
      </c>
      <c r="C34" s="134">
        <v>64</v>
      </c>
      <c r="D34" s="135">
        <v>77</v>
      </c>
      <c r="E34" s="135">
        <v>4</v>
      </c>
      <c r="F34" s="134">
        <v>67</v>
      </c>
      <c r="G34" s="135">
        <v>0</v>
      </c>
      <c r="H34" s="135">
        <v>12</v>
      </c>
      <c r="I34" s="141">
        <v>0.24</v>
      </c>
      <c r="J34" s="135">
        <v>0</v>
      </c>
      <c r="K34" s="134">
        <v>0</v>
      </c>
      <c r="L34" s="134">
        <v>93</v>
      </c>
      <c r="M34" s="134">
        <v>38</v>
      </c>
      <c r="N34" s="134">
        <v>3002</v>
      </c>
      <c r="O34" s="134">
        <v>2982</v>
      </c>
      <c r="P34" s="134"/>
      <c r="Q34" s="134"/>
      <c r="R34" s="134"/>
      <c r="S34" s="134"/>
      <c r="T34" s="136"/>
      <c r="U34" s="134"/>
      <c r="V34" s="134">
        <v>10</v>
      </c>
      <c r="W34" s="134">
        <v>8</v>
      </c>
      <c r="X34" s="136">
        <v>76.599999999999994</v>
      </c>
      <c r="Y34" s="134">
        <v>960</v>
      </c>
      <c r="Z34" s="191" t="s">
        <v>394</v>
      </c>
      <c r="AA34" s="23"/>
      <c r="AB34" s="23"/>
    </row>
    <row r="35" spans="1:29" ht="17.25" customHeight="1" x14ac:dyDescent="0.3">
      <c r="A35" s="133">
        <v>20</v>
      </c>
      <c r="B35" s="134">
        <v>79</v>
      </c>
      <c r="C35" s="138">
        <v>64</v>
      </c>
      <c r="D35" s="135">
        <v>72</v>
      </c>
      <c r="E35" s="135">
        <v>0</v>
      </c>
      <c r="F35" s="134">
        <v>65</v>
      </c>
      <c r="G35" s="135">
        <v>0</v>
      </c>
      <c r="H35" s="135">
        <v>7</v>
      </c>
      <c r="I35" s="135">
        <v>0</v>
      </c>
      <c r="J35" s="135">
        <v>0</v>
      </c>
      <c r="K35" s="134">
        <v>0</v>
      </c>
      <c r="L35" s="134">
        <v>93</v>
      </c>
      <c r="M35" s="134">
        <v>53</v>
      </c>
      <c r="N35" s="135">
        <v>3008</v>
      </c>
      <c r="O35" s="134">
        <v>2989</v>
      </c>
      <c r="P35" s="134"/>
      <c r="Q35" s="134"/>
      <c r="R35" s="134"/>
      <c r="S35" s="134"/>
      <c r="T35" s="136"/>
      <c r="U35" s="134"/>
      <c r="V35" s="134">
        <v>1</v>
      </c>
      <c r="W35" s="134">
        <v>0</v>
      </c>
      <c r="X35" s="136">
        <v>75</v>
      </c>
      <c r="Y35" s="134">
        <v>1180</v>
      </c>
      <c r="Z35" s="191"/>
    </row>
    <row r="36" spans="1:29" ht="17.25" customHeight="1" x14ac:dyDescent="0.3">
      <c r="A36" s="133">
        <v>21</v>
      </c>
      <c r="B36" s="134">
        <v>82</v>
      </c>
      <c r="C36" s="134">
        <v>61</v>
      </c>
      <c r="D36" s="135">
        <v>72</v>
      </c>
      <c r="E36" s="135">
        <v>-1</v>
      </c>
      <c r="F36" s="134">
        <v>67</v>
      </c>
      <c r="G36" s="135">
        <v>0</v>
      </c>
      <c r="H36" s="135">
        <v>7</v>
      </c>
      <c r="I36" s="141">
        <v>0.36</v>
      </c>
      <c r="J36" s="135">
        <v>0</v>
      </c>
      <c r="K36" s="134">
        <v>0</v>
      </c>
      <c r="L36" s="134">
        <v>94</v>
      </c>
      <c r="M36" s="134">
        <v>46</v>
      </c>
      <c r="N36" s="134">
        <v>3009</v>
      </c>
      <c r="O36" s="134">
        <v>2994</v>
      </c>
      <c r="P36" s="134"/>
      <c r="Q36" s="134"/>
      <c r="R36" s="134"/>
      <c r="S36" s="134"/>
      <c r="T36" s="136"/>
      <c r="U36" s="134"/>
      <c r="V36" s="134">
        <v>0</v>
      </c>
      <c r="W36" s="134">
        <v>1</v>
      </c>
      <c r="X36" s="136">
        <v>75.7</v>
      </c>
      <c r="Y36" s="134">
        <v>940</v>
      </c>
      <c r="Z36" s="191" t="s">
        <v>317</v>
      </c>
    </row>
    <row r="37" spans="1:29" ht="17.25" customHeight="1" x14ac:dyDescent="0.3">
      <c r="A37" s="133">
        <v>22</v>
      </c>
      <c r="B37" s="134">
        <v>84</v>
      </c>
      <c r="C37" s="134">
        <v>61</v>
      </c>
      <c r="D37" s="135">
        <v>73</v>
      </c>
      <c r="E37" s="135">
        <v>1</v>
      </c>
      <c r="F37" s="134">
        <v>65</v>
      </c>
      <c r="G37" s="135">
        <v>0</v>
      </c>
      <c r="H37" s="135">
        <v>8</v>
      </c>
      <c r="I37" s="141">
        <v>0.46</v>
      </c>
      <c r="J37" s="135" t="s">
        <v>49</v>
      </c>
      <c r="K37" s="134">
        <v>0</v>
      </c>
      <c r="L37" s="134">
        <v>95</v>
      </c>
      <c r="M37" s="134">
        <v>45</v>
      </c>
      <c r="N37" s="134">
        <v>2995</v>
      </c>
      <c r="O37" s="134">
        <v>2980</v>
      </c>
      <c r="P37" s="134"/>
      <c r="Q37" s="134"/>
      <c r="R37" s="134"/>
      <c r="S37" s="134"/>
      <c r="T37" s="136"/>
      <c r="U37" s="134"/>
      <c r="V37" s="134">
        <v>0</v>
      </c>
      <c r="W37" s="134">
        <v>0</v>
      </c>
      <c r="X37" s="136">
        <v>76.599999999999994</v>
      </c>
      <c r="Y37" s="134">
        <v>930</v>
      </c>
      <c r="Z37" s="191" t="s">
        <v>395</v>
      </c>
    </row>
    <row r="38" spans="1:29" ht="17.25" customHeight="1" x14ac:dyDescent="0.3">
      <c r="A38" s="133">
        <v>23</v>
      </c>
      <c r="B38" s="134">
        <v>86</v>
      </c>
      <c r="C38" s="134">
        <v>61</v>
      </c>
      <c r="D38" s="135">
        <v>74</v>
      </c>
      <c r="E38" s="135">
        <v>2</v>
      </c>
      <c r="F38" s="134">
        <v>71</v>
      </c>
      <c r="G38" s="135">
        <v>0</v>
      </c>
      <c r="H38" s="135">
        <v>9</v>
      </c>
      <c r="I38" s="135">
        <v>0</v>
      </c>
      <c r="J38" s="135">
        <v>0</v>
      </c>
      <c r="K38" s="134">
        <v>0</v>
      </c>
      <c r="L38" s="134">
        <v>99</v>
      </c>
      <c r="M38" s="134">
        <v>41</v>
      </c>
      <c r="N38" s="134">
        <v>2998</v>
      </c>
      <c r="O38" s="134">
        <v>2987</v>
      </c>
      <c r="P38" s="134"/>
      <c r="Q38" s="134"/>
      <c r="R38" s="134"/>
      <c r="S38" s="134"/>
      <c r="T38" s="136"/>
      <c r="U38" s="134"/>
      <c r="V38" s="134">
        <v>0</v>
      </c>
      <c r="W38" s="134">
        <v>2</v>
      </c>
      <c r="X38" s="136">
        <v>77.400000000000006</v>
      </c>
      <c r="Y38" s="134">
        <v>710</v>
      </c>
      <c r="Z38" s="191" t="s">
        <v>396</v>
      </c>
    </row>
    <row r="39" spans="1:29" ht="17.25" customHeight="1" x14ac:dyDescent="0.3">
      <c r="A39" s="133">
        <v>24</v>
      </c>
      <c r="B39" s="134">
        <v>87</v>
      </c>
      <c r="C39" s="142">
        <v>65</v>
      </c>
      <c r="D39" s="135">
        <v>76</v>
      </c>
      <c r="E39" s="135">
        <v>4</v>
      </c>
      <c r="F39" s="134">
        <v>74</v>
      </c>
      <c r="G39" s="135">
        <v>0</v>
      </c>
      <c r="H39" s="135">
        <v>11</v>
      </c>
      <c r="I39" s="141">
        <v>0.18</v>
      </c>
      <c r="J39" s="135">
        <v>0</v>
      </c>
      <c r="K39" s="134">
        <v>0</v>
      </c>
      <c r="L39" s="134">
        <v>93</v>
      </c>
      <c r="M39" s="134">
        <v>47</v>
      </c>
      <c r="N39" s="134">
        <v>3005</v>
      </c>
      <c r="O39" s="134">
        <v>2996</v>
      </c>
      <c r="P39" s="134"/>
      <c r="Q39" s="134"/>
      <c r="R39" s="134"/>
      <c r="S39" s="134"/>
      <c r="T39" s="136"/>
      <c r="U39" s="134"/>
      <c r="V39" s="134">
        <v>0</v>
      </c>
      <c r="W39" s="134">
        <v>0</v>
      </c>
      <c r="X39" s="136">
        <v>77.900000000000006</v>
      </c>
      <c r="Y39" s="134">
        <v>870</v>
      </c>
      <c r="Z39" s="191" t="s">
        <v>397</v>
      </c>
    </row>
    <row r="40" spans="1:29" ht="17.25" customHeight="1" x14ac:dyDescent="0.3">
      <c r="A40" s="133">
        <v>25</v>
      </c>
      <c r="B40" s="134">
        <v>92</v>
      </c>
      <c r="C40" s="134">
        <v>69</v>
      </c>
      <c r="D40" s="135">
        <v>81</v>
      </c>
      <c r="E40" s="135">
        <v>8</v>
      </c>
      <c r="F40" s="134">
        <v>82</v>
      </c>
      <c r="G40" s="135">
        <v>0</v>
      </c>
      <c r="H40" s="135">
        <v>16</v>
      </c>
      <c r="I40" s="135">
        <v>0</v>
      </c>
      <c r="J40" s="135">
        <v>0</v>
      </c>
      <c r="K40" s="134">
        <v>0</v>
      </c>
      <c r="L40" s="134">
        <v>94</v>
      </c>
      <c r="M40" s="134">
        <v>38</v>
      </c>
      <c r="N40" s="134">
        <v>3003</v>
      </c>
      <c r="O40" s="134">
        <v>2984</v>
      </c>
      <c r="P40" s="134"/>
      <c r="Q40" s="134"/>
      <c r="R40" s="134"/>
      <c r="S40" s="134"/>
      <c r="T40" s="136"/>
      <c r="U40" s="134"/>
      <c r="V40" s="134">
        <v>1</v>
      </c>
      <c r="W40" s="134">
        <v>9</v>
      </c>
      <c r="X40" s="136">
        <v>80.2</v>
      </c>
      <c r="Y40" s="134">
        <v>840</v>
      </c>
      <c r="Z40" s="191" t="s">
        <v>398</v>
      </c>
    </row>
    <row r="41" spans="1:29" ht="17.25" customHeight="1" x14ac:dyDescent="0.3">
      <c r="A41" s="133">
        <v>26</v>
      </c>
      <c r="B41" s="134">
        <v>92</v>
      </c>
      <c r="C41" s="134">
        <v>69</v>
      </c>
      <c r="D41" s="135">
        <v>81</v>
      </c>
      <c r="E41" s="135">
        <v>9</v>
      </c>
      <c r="F41" s="134">
        <v>81</v>
      </c>
      <c r="G41" s="135">
        <v>0</v>
      </c>
      <c r="H41" s="135">
        <v>16</v>
      </c>
      <c r="I41" s="141">
        <v>0.46</v>
      </c>
      <c r="J41" s="135">
        <v>0</v>
      </c>
      <c r="K41" s="134">
        <v>0</v>
      </c>
      <c r="L41" s="134">
        <v>98</v>
      </c>
      <c r="M41" s="134">
        <v>53</v>
      </c>
      <c r="N41" s="134">
        <v>2988</v>
      </c>
      <c r="O41" s="134">
        <v>2967</v>
      </c>
      <c r="P41" s="134"/>
      <c r="Q41" s="134"/>
      <c r="R41" s="134"/>
      <c r="S41" s="134"/>
      <c r="T41" s="134"/>
      <c r="U41" s="134"/>
      <c r="V41" s="134">
        <v>10</v>
      </c>
      <c r="W41" s="134">
        <v>0</v>
      </c>
      <c r="X41" s="136">
        <v>80.8</v>
      </c>
      <c r="Y41" s="134">
        <v>1000</v>
      </c>
      <c r="Z41" s="191" t="s">
        <v>399</v>
      </c>
    </row>
    <row r="42" spans="1:29" ht="17.25" customHeight="1" x14ac:dyDescent="0.3">
      <c r="A42" s="133">
        <v>27</v>
      </c>
      <c r="B42" s="134">
        <v>95</v>
      </c>
      <c r="C42" s="134">
        <v>72</v>
      </c>
      <c r="D42" s="135">
        <v>84</v>
      </c>
      <c r="E42" s="135">
        <v>12</v>
      </c>
      <c r="F42" s="134">
        <v>72</v>
      </c>
      <c r="G42" s="135">
        <v>0</v>
      </c>
      <c r="H42" s="135">
        <v>19</v>
      </c>
      <c r="I42" s="141">
        <v>0.01</v>
      </c>
      <c r="J42" s="135">
        <v>0</v>
      </c>
      <c r="K42" s="134">
        <v>0</v>
      </c>
      <c r="L42" s="134">
        <v>92</v>
      </c>
      <c r="M42" s="134">
        <v>48</v>
      </c>
      <c r="N42" s="134">
        <v>2994</v>
      </c>
      <c r="O42" s="134">
        <v>2975</v>
      </c>
      <c r="P42" s="134"/>
      <c r="Q42" s="134"/>
      <c r="R42" s="134"/>
      <c r="S42" s="134"/>
      <c r="T42" s="136"/>
      <c r="U42" s="134"/>
      <c r="V42" s="134">
        <v>0</v>
      </c>
      <c r="W42" s="134">
        <v>10</v>
      </c>
      <c r="X42" s="136">
        <v>82.8</v>
      </c>
      <c r="Y42" s="134">
        <v>870</v>
      </c>
      <c r="Z42" s="191" t="s">
        <v>400</v>
      </c>
    </row>
    <row r="43" spans="1:29" ht="17.25" customHeight="1" x14ac:dyDescent="0.3">
      <c r="A43" s="133">
        <v>28</v>
      </c>
      <c r="B43" s="134">
        <v>89</v>
      </c>
      <c r="C43" s="134">
        <v>69</v>
      </c>
      <c r="D43" s="135">
        <v>79</v>
      </c>
      <c r="E43" s="135">
        <v>7</v>
      </c>
      <c r="F43" s="134">
        <v>69</v>
      </c>
      <c r="G43" s="135">
        <v>0</v>
      </c>
      <c r="H43" s="135">
        <v>14</v>
      </c>
      <c r="I43" s="141">
        <v>0.52</v>
      </c>
      <c r="J43" s="135">
        <v>0</v>
      </c>
      <c r="K43" s="134">
        <v>0</v>
      </c>
      <c r="L43" s="134">
        <v>93</v>
      </c>
      <c r="M43" s="134">
        <v>61</v>
      </c>
      <c r="N43" s="134">
        <v>3006</v>
      </c>
      <c r="O43" s="134">
        <v>2986</v>
      </c>
      <c r="P43" s="134"/>
      <c r="Q43" s="134"/>
      <c r="R43" s="134"/>
      <c r="S43" s="134"/>
      <c r="T43" s="134"/>
      <c r="U43" s="134"/>
      <c r="V43" s="134">
        <v>8</v>
      </c>
      <c r="W43" s="134">
        <v>0</v>
      </c>
      <c r="X43" s="140">
        <v>81.7</v>
      </c>
      <c r="Y43" s="138">
        <v>910</v>
      </c>
      <c r="Z43" s="191" t="s">
        <v>401</v>
      </c>
    </row>
    <row r="44" spans="1:29" ht="17.25" customHeight="1" x14ac:dyDescent="0.3">
      <c r="A44" s="133">
        <v>29</v>
      </c>
      <c r="B44" s="134">
        <v>81</v>
      </c>
      <c r="C44" s="134">
        <v>62</v>
      </c>
      <c r="D44" s="135">
        <v>72</v>
      </c>
      <c r="E44" s="135">
        <v>1</v>
      </c>
      <c r="F44" s="134">
        <v>67</v>
      </c>
      <c r="G44" s="135">
        <v>0</v>
      </c>
      <c r="H44" s="135">
        <v>7</v>
      </c>
      <c r="I44" s="135">
        <v>0</v>
      </c>
      <c r="J44" s="135">
        <v>0</v>
      </c>
      <c r="K44" s="134">
        <v>0</v>
      </c>
      <c r="L44" s="134">
        <v>93</v>
      </c>
      <c r="M44" s="134">
        <v>47</v>
      </c>
      <c r="N44" s="134">
        <v>3014</v>
      </c>
      <c r="O44" s="134">
        <v>3006</v>
      </c>
      <c r="P44" s="134"/>
      <c r="Q44" s="134"/>
      <c r="R44" s="134"/>
      <c r="S44" s="134"/>
      <c r="T44" s="134"/>
      <c r="U44" s="135"/>
      <c r="V44" s="134">
        <v>0</v>
      </c>
      <c r="W44" s="134">
        <v>1</v>
      </c>
      <c r="X44" s="136">
        <v>80.099999999999994</v>
      </c>
      <c r="Y44" s="134">
        <v>1030</v>
      </c>
      <c r="Z44" s="191"/>
    </row>
    <row r="45" spans="1:29" ht="17.25" customHeight="1" x14ac:dyDescent="0.3">
      <c r="A45" s="133">
        <v>30</v>
      </c>
      <c r="B45" s="134">
        <v>80</v>
      </c>
      <c r="C45" s="134">
        <v>60</v>
      </c>
      <c r="D45" s="135">
        <v>70</v>
      </c>
      <c r="E45" s="135">
        <v>-3</v>
      </c>
      <c r="F45" s="134">
        <v>65</v>
      </c>
      <c r="G45" s="135">
        <v>0</v>
      </c>
      <c r="H45" s="135">
        <v>5</v>
      </c>
      <c r="I45" s="135">
        <v>0</v>
      </c>
      <c r="J45" s="135">
        <v>0</v>
      </c>
      <c r="K45" s="134">
        <v>0</v>
      </c>
      <c r="L45" s="134">
        <v>91</v>
      </c>
      <c r="M45" s="134">
        <v>41</v>
      </c>
      <c r="N45" s="134">
        <v>3017</v>
      </c>
      <c r="O45" s="134">
        <v>3009</v>
      </c>
      <c r="P45" s="134"/>
      <c r="Q45" s="134"/>
      <c r="R45" s="134"/>
      <c r="S45" s="134"/>
      <c r="T45" s="134"/>
      <c r="U45" s="135"/>
      <c r="V45" s="134">
        <v>0</v>
      </c>
      <c r="W45" s="134">
        <v>1</v>
      </c>
      <c r="X45" s="136">
        <v>77.2</v>
      </c>
      <c r="Y45" s="134">
        <v>1120</v>
      </c>
      <c r="Z45" s="191"/>
    </row>
    <row r="46" spans="1:29" ht="17.25" customHeight="1" thickBot="1" x14ac:dyDescent="0.35">
      <c r="A46" s="133">
        <v>31</v>
      </c>
      <c r="B46" s="296">
        <v>84</v>
      </c>
      <c r="C46" s="134">
        <v>59</v>
      </c>
      <c r="D46" s="135">
        <v>72</v>
      </c>
      <c r="E46" s="135">
        <v>-1</v>
      </c>
      <c r="F46" s="134">
        <v>72</v>
      </c>
      <c r="G46" s="135">
        <v>0</v>
      </c>
      <c r="H46" s="135">
        <v>7</v>
      </c>
      <c r="I46" s="135">
        <v>0</v>
      </c>
      <c r="J46" s="135">
        <v>0</v>
      </c>
      <c r="K46" s="134">
        <v>0</v>
      </c>
      <c r="L46" s="134">
        <v>90</v>
      </c>
      <c r="M46" s="134">
        <v>38</v>
      </c>
      <c r="N46" s="134">
        <v>3018</v>
      </c>
      <c r="O46" s="134">
        <v>3007</v>
      </c>
      <c r="P46" s="134"/>
      <c r="Q46" s="134"/>
      <c r="R46" s="134"/>
      <c r="S46" s="134"/>
      <c r="T46" s="136"/>
      <c r="U46" s="135"/>
      <c r="V46" s="134">
        <v>0</v>
      </c>
      <c r="W46" s="135">
        <v>2</v>
      </c>
      <c r="X46" s="136">
        <v>77.2</v>
      </c>
      <c r="Y46" s="134">
        <v>930</v>
      </c>
      <c r="Z46" s="194"/>
    </row>
    <row r="47" spans="1:29" ht="17.25" customHeight="1" x14ac:dyDescent="0.3">
      <c r="A47" s="148"/>
      <c r="B47" s="195">
        <f>SUM(B16:B46)</f>
        <v>2603</v>
      </c>
      <c r="C47" s="195">
        <f>SUM(C16:C46)</f>
        <v>1940</v>
      </c>
      <c r="D47" s="148"/>
      <c r="E47" s="196"/>
      <c r="F47" s="195"/>
      <c r="G47" s="196">
        <f>SUM(G16:G46)</f>
        <v>0</v>
      </c>
      <c r="H47" s="196">
        <f>SUM(H16:H46)</f>
        <v>267</v>
      </c>
      <c r="I47" s="199">
        <f>SUM(I16:I46)</f>
        <v>2.79</v>
      </c>
      <c r="J47" s="195" t="s">
        <v>49</v>
      </c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200"/>
      <c r="V47" s="195">
        <f>SUM(V16:V46)</f>
        <v>84</v>
      </c>
      <c r="W47" s="195">
        <f>SUM(W16:W46)</f>
        <v>120</v>
      </c>
      <c r="X47" s="200"/>
      <c r="Y47" s="148"/>
      <c r="Z47" s="344" t="s">
        <v>23</v>
      </c>
      <c r="AA47" s="45"/>
    </row>
    <row r="48" spans="1:29" ht="17.25" customHeight="1" x14ac:dyDescent="0.3">
      <c r="A48" s="158"/>
      <c r="B48" s="200">
        <f>AVERAGE(B16:B46)</f>
        <v>83.967741935483872</v>
      </c>
      <c r="C48" s="200">
        <f>AVERAGE(C16:C46)</f>
        <v>62.58064516129032</v>
      </c>
      <c r="D48" s="200">
        <f>AVERAGE(D16:D47)</f>
        <v>73.612903225806448</v>
      </c>
      <c r="E48" s="200">
        <f>AVERAGE(E16:E47)</f>
        <v>1.1935483870967742</v>
      </c>
      <c r="F48" s="200">
        <f>AVERAGE(F16:F46)</f>
        <v>69.032258064516128</v>
      </c>
      <c r="G48" s="148"/>
      <c r="H48" s="148"/>
      <c r="I48" s="148"/>
      <c r="J48" s="148"/>
      <c r="K48" s="148"/>
      <c r="L48" s="200">
        <f>AVERAGE(L16:L46)</f>
        <v>89.967741935483872</v>
      </c>
      <c r="M48" s="200">
        <f>AVERAGE(M16:M46)</f>
        <v>42.645161290322584</v>
      </c>
      <c r="N48" s="196">
        <f>AVERAGE(N16:N46)</f>
        <v>2999.2580645161293</v>
      </c>
      <c r="O48" s="196">
        <v>2986</v>
      </c>
      <c r="P48" s="200"/>
      <c r="Q48" s="200"/>
      <c r="R48" s="203"/>
      <c r="S48" s="148"/>
      <c r="T48" s="200"/>
      <c r="U48" s="200"/>
      <c r="V48" s="200">
        <f>AVERAGE(V16:V46)</f>
        <v>2.7096774193548385</v>
      </c>
      <c r="W48" s="200">
        <v>3.9</v>
      </c>
      <c r="X48" s="200">
        <f>AVERAGE(X16:X46)</f>
        <v>77.543750000000003</v>
      </c>
      <c r="Y48" s="200">
        <f>AVERAGE(Y16:Y46)</f>
        <v>933.87096774193549</v>
      </c>
      <c r="Z48" s="204" t="s">
        <v>79</v>
      </c>
      <c r="AA48" s="45"/>
    </row>
    <row r="49" spans="2:26" ht="13.35" customHeight="1" x14ac:dyDescent="0.25">
      <c r="B49" s="18" t="s">
        <v>80</v>
      </c>
      <c r="C49" s="16"/>
      <c r="D49" s="16"/>
      <c r="E49" s="16"/>
      <c r="F49" s="16"/>
      <c r="G49" s="16"/>
      <c r="H49" s="16"/>
      <c r="I49" s="177"/>
      <c r="K49" s="18" t="s">
        <v>81</v>
      </c>
      <c r="L49" s="18"/>
      <c r="M49" s="18"/>
      <c r="N49" s="18"/>
      <c r="O49" s="18"/>
      <c r="P49" s="18"/>
      <c r="Q49" s="18"/>
      <c r="T49" s="18" t="s">
        <v>82</v>
      </c>
      <c r="U49" s="16"/>
      <c r="V49" s="16"/>
      <c r="W49" s="16"/>
      <c r="X49" s="16"/>
      <c r="Y49" s="16"/>
      <c r="Z49" s="29"/>
    </row>
    <row r="50" spans="2:26" ht="13.35" customHeight="1" x14ac:dyDescent="0.3">
      <c r="B50" s="28" t="s">
        <v>250</v>
      </c>
      <c r="C50" s="28"/>
      <c r="D50" s="186">
        <v>73.3</v>
      </c>
      <c r="E50" s="136"/>
      <c r="F50" s="61"/>
      <c r="G50" s="27"/>
      <c r="H50" s="28"/>
      <c r="I50" s="1"/>
      <c r="K50" s="28" t="s">
        <v>84</v>
      </c>
      <c r="L50" s="28"/>
      <c r="M50" s="28"/>
      <c r="N50" s="134">
        <v>0</v>
      </c>
      <c r="O50" s="65"/>
      <c r="P50" s="28"/>
      <c r="Q50" s="28"/>
      <c r="T50" s="28" t="s">
        <v>85</v>
      </c>
      <c r="U50" s="24"/>
      <c r="V50" s="24"/>
      <c r="W50" s="24"/>
      <c r="X50" s="141">
        <f>I47</f>
        <v>2.79</v>
      </c>
      <c r="Z50" s="37"/>
    </row>
    <row r="51" spans="2:26" ht="13.35" customHeight="1" x14ac:dyDescent="0.3">
      <c r="B51" s="28" t="s">
        <v>160</v>
      </c>
      <c r="C51" s="28"/>
      <c r="D51" s="28"/>
      <c r="E51" s="186">
        <v>1</v>
      </c>
      <c r="F51" s="209"/>
      <c r="G51" s="61"/>
      <c r="H51" s="34"/>
      <c r="I51" s="36"/>
      <c r="K51" s="28" t="s">
        <v>155</v>
      </c>
      <c r="L51" s="28"/>
      <c r="M51" s="28"/>
      <c r="N51" s="134">
        <v>-9</v>
      </c>
      <c r="O51" s="209"/>
      <c r="P51" s="60"/>
      <c r="Q51" s="32"/>
      <c r="T51" s="28" t="s">
        <v>402</v>
      </c>
      <c r="U51" s="24"/>
      <c r="V51" s="24"/>
      <c r="W51" s="24"/>
      <c r="X51" s="134">
        <v>-1.35</v>
      </c>
      <c r="Y51" s="60"/>
      <c r="Z51" s="30"/>
    </row>
    <row r="52" spans="2:26" ht="13.35" customHeight="1" x14ac:dyDescent="0.3">
      <c r="B52" s="28" t="s">
        <v>403</v>
      </c>
      <c r="C52" s="28"/>
      <c r="D52" s="134">
        <v>1.2</v>
      </c>
      <c r="E52" s="134"/>
      <c r="F52" s="60"/>
      <c r="G52" s="26"/>
      <c r="H52" s="28"/>
      <c r="I52" s="1"/>
      <c r="K52" s="28" t="s">
        <v>404</v>
      </c>
      <c r="L52" s="28"/>
      <c r="M52" s="28"/>
      <c r="N52" s="28"/>
      <c r="O52" s="134">
        <v>0</v>
      </c>
      <c r="P52" s="26"/>
      <c r="Q52" s="60"/>
      <c r="R52" s="30"/>
      <c r="T52" s="28" t="s">
        <v>221</v>
      </c>
      <c r="U52" s="24"/>
      <c r="V52" s="24"/>
      <c r="W52" s="269"/>
      <c r="X52" s="141">
        <v>16.89</v>
      </c>
      <c r="Y52" s="64"/>
      <c r="Z52" s="30" t="s">
        <v>249</v>
      </c>
    </row>
    <row r="53" spans="2:26" ht="13.35" customHeight="1" x14ac:dyDescent="0.3">
      <c r="B53" s="28" t="s">
        <v>222</v>
      </c>
      <c r="C53" s="28"/>
      <c r="D53" s="28"/>
      <c r="E53" s="179">
        <v>47</v>
      </c>
      <c r="F53" s="270"/>
      <c r="G53" s="61"/>
      <c r="H53" s="34"/>
      <c r="I53" s="28"/>
      <c r="K53" s="28" t="s">
        <v>155</v>
      </c>
      <c r="L53" s="28"/>
      <c r="M53" s="28"/>
      <c r="N53" s="134">
        <v>-9</v>
      </c>
      <c r="O53" s="209"/>
      <c r="P53" s="60"/>
      <c r="Q53" s="30"/>
      <c r="T53" s="28" t="s">
        <v>402</v>
      </c>
      <c r="U53" s="24"/>
      <c r="V53" s="24"/>
      <c r="W53" s="24"/>
      <c r="X53" s="141">
        <v>-2.92</v>
      </c>
      <c r="Y53" s="250"/>
      <c r="Z53" s="30"/>
    </row>
    <row r="54" spans="2:26" ht="13.35" customHeight="1" x14ac:dyDescent="0.3">
      <c r="B54" s="28" t="s">
        <v>160</v>
      </c>
      <c r="C54" s="28"/>
      <c r="D54" s="28"/>
      <c r="E54" s="136">
        <v>3</v>
      </c>
      <c r="F54" s="209"/>
      <c r="G54" s="61"/>
      <c r="H54" s="28"/>
      <c r="I54" s="36"/>
      <c r="O54" s="177"/>
      <c r="T54" s="28" t="s">
        <v>405</v>
      </c>
      <c r="U54" s="24"/>
      <c r="V54" s="24"/>
      <c r="W54" s="24"/>
      <c r="X54" s="134">
        <v>0.52</v>
      </c>
      <c r="Y54" s="26" t="s">
        <v>406</v>
      </c>
      <c r="Z54" s="175" t="s">
        <v>407</v>
      </c>
    </row>
    <row r="55" spans="2:26" ht="13.35" customHeight="1" x14ac:dyDescent="0.3">
      <c r="B55" s="28" t="s">
        <v>98</v>
      </c>
      <c r="C55" s="28"/>
      <c r="D55" s="134">
        <f>MAX(B16:B46)</f>
        <v>95</v>
      </c>
      <c r="E55" s="26" t="s">
        <v>99</v>
      </c>
      <c r="F55" s="134" t="s">
        <v>186</v>
      </c>
      <c r="G55" s="28"/>
      <c r="H55" s="28"/>
      <c r="I55" s="1"/>
      <c r="K55" s="18" t="s">
        <v>100</v>
      </c>
      <c r="L55" s="18"/>
      <c r="M55" s="18"/>
      <c r="N55" s="18"/>
      <c r="O55" s="18"/>
      <c r="T55" s="28" t="s">
        <v>408</v>
      </c>
      <c r="U55" s="24"/>
      <c r="V55" s="24"/>
      <c r="W55" s="24"/>
      <c r="X55" s="135" t="s">
        <v>49</v>
      </c>
    </row>
    <row r="56" spans="2:26" ht="13.35" customHeight="1" x14ac:dyDescent="0.3">
      <c r="B56" s="28" t="s">
        <v>102</v>
      </c>
      <c r="C56" s="28"/>
      <c r="D56" s="134">
        <f>MIN(C16:C46)</f>
        <v>54</v>
      </c>
      <c r="E56" s="26" t="s">
        <v>99</v>
      </c>
      <c r="F56" s="134" t="s">
        <v>282</v>
      </c>
      <c r="G56" s="24"/>
      <c r="H56" s="24"/>
      <c r="I56" s="1"/>
      <c r="K56" s="28" t="s">
        <v>84</v>
      </c>
      <c r="L56" s="24"/>
      <c r="M56" s="24"/>
      <c r="N56" s="134">
        <v>267</v>
      </c>
      <c r="O56" s="60"/>
      <c r="P56" s="24"/>
      <c r="T56" s="28" t="s">
        <v>224</v>
      </c>
      <c r="U56" s="24"/>
      <c r="V56" s="24"/>
      <c r="W56" s="24"/>
      <c r="X56" s="134">
        <v>0</v>
      </c>
    </row>
    <row r="57" spans="2:26" ht="13.35" customHeight="1" x14ac:dyDescent="0.3">
      <c r="B57" s="16"/>
      <c r="C57" s="16" t="s">
        <v>104</v>
      </c>
      <c r="D57" s="16"/>
      <c r="E57" s="16"/>
      <c r="F57" s="16"/>
      <c r="G57" s="16"/>
      <c r="H57" s="16"/>
      <c r="I57" s="1"/>
      <c r="K57" s="28" t="s">
        <v>95</v>
      </c>
      <c r="L57" s="24"/>
      <c r="M57" s="24"/>
      <c r="N57" s="134">
        <v>23</v>
      </c>
      <c r="O57" s="209"/>
      <c r="P57" s="60"/>
      <c r="T57" s="28" t="s">
        <v>409</v>
      </c>
      <c r="U57" s="24"/>
      <c r="V57" s="24"/>
      <c r="W57" s="24"/>
      <c r="X57" s="134">
        <v>0</v>
      </c>
    </row>
    <row r="58" spans="2:26" ht="13.35" customHeight="1" x14ac:dyDescent="0.3">
      <c r="B58" s="28" t="s">
        <v>232</v>
      </c>
      <c r="C58" s="28"/>
      <c r="D58" s="134">
        <f>COUNTIF(B16:B46,"&gt;=90")</f>
        <v>6</v>
      </c>
      <c r="G58" s="24"/>
      <c r="H58" s="16"/>
      <c r="I58" s="1"/>
      <c r="K58" s="28" t="s">
        <v>410</v>
      </c>
      <c r="L58" s="24"/>
      <c r="M58" s="24"/>
      <c r="N58" s="24"/>
      <c r="O58" s="134">
        <v>644</v>
      </c>
      <c r="P58" s="50"/>
      <c r="Q58" s="26"/>
      <c r="R58" s="30"/>
      <c r="T58" s="28" t="s">
        <v>224</v>
      </c>
      <c r="U58" s="24"/>
      <c r="V58" s="24"/>
      <c r="W58" s="24"/>
      <c r="X58" s="134">
        <v>0</v>
      </c>
    </row>
    <row r="59" spans="2:26" ht="13.35" customHeight="1" x14ac:dyDescent="0.3">
      <c r="B59" s="28" t="s">
        <v>173</v>
      </c>
      <c r="C59" s="28"/>
      <c r="D59" s="134">
        <f>COUNTIF(B16:B46,"&lt;=32")</f>
        <v>0</v>
      </c>
      <c r="G59" s="24"/>
      <c r="H59" s="16"/>
      <c r="I59" s="1"/>
      <c r="K59" s="28" t="s">
        <v>95</v>
      </c>
      <c r="L59" s="24"/>
      <c r="M59" s="24"/>
      <c r="N59" s="134">
        <v>227</v>
      </c>
      <c r="O59" s="209"/>
      <c r="P59" s="65"/>
      <c r="T59" s="28" t="s">
        <v>96</v>
      </c>
      <c r="U59" s="24"/>
      <c r="V59" s="24"/>
      <c r="W59" s="24"/>
      <c r="X59" s="134">
        <v>0</v>
      </c>
    </row>
    <row r="60" spans="2:26" ht="13.35" customHeight="1" x14ac:dyDescent="0.3">
      <c r="B60" s="28" t="s">
        <v>237</v>
      </c>
      <c r="C60" s="28"/>
      <c r="D60" s="134">
        <f>COUNTIF(C16:C46,"&lt;=32")</f>
        <v>0</v>
      </c>
      <c r="G60" s="24"/>
      <c r="H60" s="16"/>
      <c r="I60" s="1"/>
      <c r="T60" s="28" t="s">
        <v>411</v>
      </c>
      <c r="U60" s="24"/>
      <c r="V60" s="24"/>
      <c r="W60" s="24"/>
      <c r="X60" s="134">
        <v>0</v>
      </c>
    </row>
    <row r="61" spans="2:26" ht="13.35" customHeight="1" x14ac:dyDescent="0.3">
      <c r="B61" s="28" t="s">
        <v>241</v>
      </c>
      <c r="C61" s="28"/>
      <c r="D61" s="134">
        <f>COUNTIF(C16:C46,"&lt;=0")</f>
        <v>0</v>
      </c>
      <c r="G61" s="24"/>
      <c r="H61" s="16"/>
      <c r="I61" s="1"/>
      <c r="K61" s="18" t="s">
        <v>114</v>
      </c>
      <c r="L61" s="17"/>
      <c r="M61" s="17"/>
      <c r="N61" s="17"/>
      <c r="O61" s="17"/>
      <c r="T61" s="16" t="s">
        <v>115</v>
      </c>
      <c r="X61" s="134" t="s">
        <v>412</v>
      </c>
    </row>
    <row r="62" spans="2:26" ht="13.35" customHeight="1" x14ac:dyDescent="0.3">
      <c r="F62" s="1"/>
      <c r="K62" s="28" t="s">
        <v>182</v>
      </c>
      <c r="L62" s="24"/>
      <c r="M62" s="24"/>
      <c r="N62" s="213">
        <v>2993</v>
      </c>
      <c r="O62" s="64"/>
      <c r="P62" s="475"/>
      <c r="Q62" s="475"/>
      <c r="V62" s="16" t="s">
        <v>413</v>
      </c>
      <c r="W62" s="16"/>
      <c r="X62" s="134" t="s">
        <v>116</v>
      </c>
    </row>
    <row r="63" spans="2:26" ht="13.35" customHeight="1" x14ac:dyDescent="0.3">
      <c r="B63" s="18" t="s">
        <v>119</v>
      </c>
      <c r="C63" s="17"/>
      <c r="D63" s="17"/>
      <c r="E63" s="17"/>
      <c r="K63" s="28" t="s">
        <v>86</v>
      </c>
      <c r="L63" s="24"/>
      <c r="M63" s="24"/>
      <c r="N63" s="136">
        <v>-0.4</v>
      </c>
      <c r="O63" s="209"/>
      <c r="P63" s="27"/>
      <c r="Q63" s="23"/>
      <c r="V63" s="16" t="s">
        <v>414</v>
      </c>
      <c r="W63" s="16"/>
      <c r="X63" s="134" t="s">
        <v>116</v>
      </c>
    </row>
    <row r="64" spans="2:26" ht="13.35" customHeight="1" x14ac:dyDescent="0.3">
      <c r="B64" s="28" t="s">
        <v>250</v>
      </c>
      <c r="C64" s="24"/>
      <c r="D64" s="24"/>
      <c r="E64" s="209"/>
      <c r="F64" s="61"/>
      <c r="G64" s="27"/>
      <c r="H64" s="24"/>
      <c r="K64" s="28" t="s">
        <v>98</v>
      </c>
      <c r="L64" s="24"/>
      <c r="M64" s="188">
        <f>MAX(N16:N46)/100</f>
        <v>30.18</v>
      </c>
      <c r="N64" s="28" t="s">
        <v>99</v>
      </c>
      <c r="O64" s="134" t="s">
        <v>226</v>
      </c>
      <c r="P64" s="23"/>
      <c r="Q64" s="23"/>
    </row>
    <row r="65" spans="2:26" ht="13.35" customHeight="1" x14ac:dyDescent="0.3">
      <c r="B65" s="28" t="s">
        <v>415</v>
      </c>
      <c r="C65" s="24"/>
      <c r="D65" s="24"/>
      <c r="E65" s="209"/>
      <c r="F65" s="24"/>
      <c r="G65" s="50"/>
      <c r="H65" s="24"/>
      <c r="I65" s="24"/>
      <c r="K65" s="28" t="s">
        <v>102</v>
      </c>
      <c r="L65" s="24"/>
      <c r="M65" s="188">
        <f>MIN(O16:O46)/100</f>
        <v>29.67</v>
      </c>
      <c r="N65" s="28" t="s">
        <v>99</v>
      </c>
      <c r="O65" s="134" t="s">
        <v>373</v>
      </c>
      <c r="P65" s="23"/>
      <c r="Q65" s="24"/>
      <c r="T65" s="18" t="s">
        <v>124</v>
      </c>
      <c r="U65" s="18"/>
      <c r="V65" s="18"/>
      <c r="W65" s="18"/>
      <c r="X65" s="18"/>
      <c r="Y65" s="38"/>
      <c r="Z65" s="38"/>
    </row>
    <row r="66" spans="2:26" ht="13.35" customHeight="1" x14ac:dyDescent="0.3">
      <c r="B66" s="28" t="s">
        <v>125</v>
      </c>
      <c r="C66" s="24"/>
      <c r="D66" s="209"/>
      <c r="E66" s="65"/>
      <c r="F66" s="28" t="s">
        <v>416</v>
      </c>
      <c r="G66" s="177"/>
      <c r="H66" s="50"/>
      <c r="T66" s="28" t="s">
        <v>150</v>
      </c>
      <c r="U66" s="28"/>
      <c r="V66" s="28"/>
      <c r="W66" s="134">
        <v>934</v>
      </c>
      <c r="Y66" s="26"/>
    </row>
    <row r="67" spans="2:26" ht="13.35" customHeight="1" x14ac:dyDescent="0.3">
      <c r="B67" s="28" t="s">
        <v>417</v>
      </c>
      <c r="C67" s="24"/>
      <c r="D67" s="209"/>
      <c r="E67" s="60"/>
      <c r="F67" s="30"/>
      <c r="G67" s="24"/>
      <c r="H67" s="24"/>
      <c r="T67" s="28" t="s">
        <v>306</v>
      </c>
      <c r="U67" s="24"/>
      <c r="V67" s="175">
        <v>1180</v>
      </c>
      <c r="W67" s="26" t="s">
        <v>126</v>
      </c>
      <c r="X67" s="175" t="s">
        <v>418</v>
      </c>
      <c r="Y67" s="209"/>
    </row>
    <row r="68" spans="2:26" ht="15" x14ac:dyDescent="0.3">
      <c r="B68" s="180"/>
      <c r="C68" s="181"/>
      <c r="D68" s="181"/>
      <c r="E68" s="181"/>
      <c r="F68" s="181"/>
      <c r="G68" s="181"/>
      <c r="H68" s="181"/>
      <c r="I68" s="181"/>
      <c r="J68" s="181"/>
      <c r="K68" s="181"/>
      <c r="L68" s="181"/>
    </row>
    <row r="69" spans="2:26" ht="13.5" x14ac:dyDescent="0.25">
      <c r="B69" s="211" t="s">
        <v>419</v>
      </c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40"/>
    </row>
    <row r="70" spans="2:26" ht="13.5" x14ac:dyDescent="0.25">
      <c r="B70" s="211" t="s">
        <v>420</v>
      </c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40"/>
    </row>
    <row r="71" spans="2:26" ht="15" x14ac:dyDescent="0.3">
      <c r="B71" s="211"/>
      <c r="C71" s="211"/>
      <c r="D71" s="211"/>
      <c r="E71" s="223"/>
      <c r="F71" s="223"/>
      <c r="G71" s="170"/>
      <c r="H71" s="170"/>
      <c r="I71" s="170"/>
      <c r="J71" s="170"/>
      <c r="K71" s="170"/>
      <c r="L71" s="17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2:26" ht="15" x14ac:dyDescent="0.3">
      <c r="B72" s="211"/>
      <c r="C72" s="181"/>
      <c r="D72" s="181"/>
      <c r="E72" s="181"/>
      <c r="F72" s="181"/>
      <c r="G72" s="181"/>
      <c r="H72" s="181"/>
      <c r="I72" s="181"/>
      <c r="J72" s="181"/>
      <c r="K72" s="181"/>
      <c r="L72" s="181"/>
    </row>
    <row r="73" spans="2:26" ht="15" x14ac:dyDescent="0.3"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</row>
  </sheetData>
  <mergeCells count="1">
    <mergeCell ref="P62:Q62"/>
  </mergeCells>
  <phoneticPr fontId="17" type="noConversion"/>
  <printOptions horizontalCentered="1" verticalCentered="1"/>
  <pageMargins left="0.25" right="0.25" top="0.75" bottom="0.75" header="0.3" footer="0.3"/>
  <pageSetup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73"/>
  <sheetViews>
    <sheetView topLeftCell="A58" zoomScale="178" zoomScaleNormal="178" workbookViewId="0">
      <selection activeCell="I54" sqref="I54"/>
    </sheetView>
  </sheetViews>
  <sheetFormatPr defaultRowHeight="12.75" x14ac:dyDescent="0.2"/>
  <cols>
    <col min="1" max="1" width="3.85546875" customWidth="1"/>
    <col min="2" max="3" width="5.28515625" customWidth="1"/>
    <col min="4" max="4" width="3.28515625" customWidth="1"/>
    <col min="5" max="5" width="5" customWidth="1"/>
    <col min="6" max="6" width="5.42578125" customWidth="1"/>
    <col min="7" max="7" width="4.5703125" customWidth="1"/>
    <col min="8" max="8" width="4" customWidth="1"/>
    <col min="9" max="9" width="5" customWidth="1"/>
    <col min="10" max="10" width="4.140625" customWidth="1"/>
    <col min="11" max="11" width="5.140625" customWidth="1"/>
    <col min="12" max="12" width="4.42578125" customWidth="1"/>
    <col min="13" max="13" width="6.28515625" customWidth="1"/>
    <col min="14" max="14" width="6.42578125" customWidth="1"/>
    <col min="15" max="15" width="6" customWidth="1"/>
    <col min="16" max="16" width="4.28515625" customWidth="1"/>
    <col min="17" max="18" width="3.85546875" customWidth="1"/>
    <col min="19" max="19" width="5.28515625" customWidth="1"/>
    <col min="20" max="20" width="4.5703125" customWidth="1"/>
    <col min="21" max="21" width="5" customWidth="1"/>
    <col min="22" max="22" width="4.85546875" customWidth="1"/>
    <col min="23" max="23" width="4.140625" customWidth="1"/>
    <col min="24" max="24" width="6.28515625" customWidth="1"/>
    <col min="25" max="25" width="5.7109375" customWidth="1"/>
    <col min="26" max="26" width="20.140625" customWidth="1"/>
    <col min="27" max="27" width="0.85546875" customWidth="1"/>
  </cols>
  <sheetData>
    <row r="1" spans="1:27" ht="14.25" customHeight="1" x14ac:dyDescent="0.2"/>
    <row r="2" spans="1:27" ht="14.25" customHeight="1" x14ac:dyDescent="0.2">
      <c r="A2" s="180" t="s">
        <v>0</v>
      </c>
      <c r="B2" s="180"/>
      <c r="C2" s="180"/>
      <c r="D2" s="180"/>
      <c r="E2" s="180"/>
      <c r="F2" s="180"/>
      <c r="G2" s="16"/>
      <c r="H2" s="16"/>
      <c r="U2" s="180" t="s">
        <v>1</v>
      </c>
      <c r="V2" s="180"/>
      <c r="W2" s="180"/>
      <c r="X2" s="180"/>
      <c r="Y2" s="180"/>
      <c r="Z2" s="180"/>
    </row>
    <row r="3" spans="1:27" ht="14.25" customHeight="1" x14ac:dyDescent="0.2">
      <c r="A3" s="180" t="s">
        <v>2</v>
      </c>
      <c r="B3" s="180"/>
      <c r="C3" s="180"/>
      <c r="D3" s="180"/>
      <c r="E3" s="180"/>
      <c r="F3" s="180"/>
      <c r="G3" s="16"/>
      <c r="H3" s="16"/>
      <c r="U3" s="180" t="s">
        <v>3</v>
      </c>
      <c r="V3" s="180"/>
      <c r="W3" s="180"/>
      <c r="X3" s="180"/>
      <c r="Y3" s="180"/>
      <c r="Z3" s="180"/>
    </row>
    <row r="4" spans="1:27" ht="14.25" customHeight="1" x14ac:dyDescent="0.2">
      <c r="A4" s="180" t="s">
        <v>4</v>
      </c>
      <c r="B4" s="180"/>
      <c r="C4" s="180"/>
      <c r="D4" s="180"/>
      <c r="E4" s="180"/>
      <c r="F4" s="180"/>
      <c r="G4" s="16"/>
      <c r="H4" s="16"/>
      <c r="U4" s="180" t="s">
        <v>6</v>
      </c>
      <c r="V4" s="180"/>
      <c r="W4" s="180"/>
      <c r="X4" s="180"/>
      <c r="Y4" s="180"/>
      <c r="Z4" s="180"/>
    </row>
    <row r="5" spans="1:27" ht="14.25" customHeight="1" x14ac:dyDescent="0.3">
      <c r="A5" s="180" t="s">
        <v>130</v>
      </c>
      <c r="B5" s="180"/>
      <c r="C5" s="180"/>
      <c r="D5" s="180"/>
      <c r="E5" s="180"/>
      <c r="F5" s="180"/>
      <c r="G5" s="16"/>
      <c r="H5" s="16"/>
      <c r="K5" s="40"/>
      <c r="L5" s="187" t="s">
        <v>421</v>
      </c>
      <c r="M5" s="178"/>
      <c r="N5" s="178"/>
      <c r="O5" s="178"/>
      <c r="P5" s="20"/>
      <c r="U5" s="180"/>
      <c r="V5" s="180"/>
      <c r="W5" s="180" t="s">
        <v>206</v>
      </c>
      <c r="X5" s="180"/>
      <c r="Y5" s="180"/>
      <c r="Z5" s="180"/>
    </row>
    <row r="6" spans="1:27" ht="14.25" customHeight="1" x14ac:dyDescent="0.2">
      <c r="A6" s="180" t="s">
        <v>9</v>
      </c>
      <c r="B6" s="180"/>
      <c r="C6" s="180"/>
      <c r="D6" s="180"/>
      <c r="E6" s="180"/>
      <c r="F6" s="180"/>
      <c r="G6" s="16"/>
      <c r="H6" s="16"/>
      <c r="U6" s="180"/>
      <c r="V6" s="180"/>
      <c r="W6" s="180" t="s">
        <v>209</v>
      </c>
      <c r="X6" s="180"/>
      <c r="Y6" s="180"/>
      <c r="Z6" s="180"/>
    </row>
    <row r="7" spans="1:27" ht="14.25" customHeight="1" x14ac:dyDescent="0.3">
      <c r="A7" s="181"/>
      <c r="B7" s="181"/>
      <c r="C7" s="181"/>
      <c r="D7" s="181"/>
      <c r="E7" s="181"/>
      <c r="F7" s="181"/>
      <c r="K7" s="177" t="s">
        <v>133</v>
      </c>
      <c r="L7" s="177"/>
      <c r="M7" s="177"/>
      <c r="N7" s="177"/>
      <c r="O7" s="177"/>
      <c r="P7" s="177"/>
      <c r="Q7" s="1"/>
      <c r="R7" s="1"/>
      <c r="T7" s="16"/>
      <c r="U7" s="180"/>
      <c r="V7" s="180"/>
      <c r="W7" s="294"/>
      <c r="X7" s="180"/>
      <c r="Y7" s="180"/>
      <c r="Z7" s="180"/>
    </row>
    <row r="8" spans="1:27" ht="14.25" customHeight="1" x14ac:dyDescent="0.2"/>
    <row r="9" spans="1:27" ht="14.25" customHeight="1" x14ac:dyDescent="0.2">
      <c r="K9" s="20" t="s">
        <v>422</v>
      </c>
      <c r="L9" s="20"/>
      <c r="M9" s="20"/>
      <c r="N9" s="20"/>
      <c r="O9" s="20"/>
      <c r="P9" s="20"/>
      <c r="Q9" s="21"/>
      <c r="R9" s="21"/>
      <c r="S9" s="21"/>
    </row>
    <row r="10" spans="1:27" ht="10.7" customHeight="1" x14ac:dyDescent="0.3">
      <c r="A10" s="205"/>
      <c r="B10" s="206"/>
      <c r="C10" s="163" t="s">
        <v>13</v>
      </c>
      <c r="D10" s="163"/>
      <c r="E10" s="163"/>
      <c r="F10" s="207"/>
      <c r="G10" s="207"/>
      <c r="H10" s="207"/>
      <c r="I10" s="163" t="s">
        <v>134</v>
      </c>
      <c r="J10" s="163"/>
      <c r="K10" s="163"/>
      <c r="L10" s="207"/>
      <c r="M10" s="207"/>
      <c r="N10" s="207"/>
      <c r="O10" s="207"/>
      <c r="P10" s="207"/>
      <c r="Q10" s="163" t="s">
        <v>15</v>
      </c>
      <c r="R10" s="163"/>
      <c r="S10" s="163"/>
      <c r="T10" s="207"/>
      <c r="U10" s="206"/>
      <c r="V10" s="206"/>
      <c r="W10" s="206"/>
      <c r="X10" s="206"/>
      <c r="Y10" s="206"/>
      <c r="Z10" s="189"/>
    </row>
    <row r="11" spans="1:27" ht="14.25" customHeight="1" x14ac:dyDescent="0.2">
      <c r="A11" s="161" t="s">
        <v>16</v>
      </c>
      <c r="B11" s="263" t="s">
        <v>17</v>
      </c>
      <c r="C11" s="263" t="s">
        <v>17</v>
      </c>
      <c r="D11" s="263" t="s">
        <v>18</v>
      </c>
      <c r="E11" s="263" t="s">
        <v>19</v>
      </c>
      <c r="F11" s="263" t="s">
        <v>20</v>
      </c>
      <c r="G11" s="263" t="s">
        <v>21</v>
      </c>
      <c r="H11" s="263" t="s">
        <v>22</v>
      </c>
      <c r="I11" s="263" t="s">
        <v>23</v>
      </c>
      <c r="J11" s="263" t="s">
        <v>24</v>
      </c>
      <c r="K11" s="263" t="s">
        <v>24</v>
      </c>
      <c r="L11" s="263" t="s">
        <v>25</v>
      </c>
      <c r="M11" s="263" t="s">
        <v>26</v>
      </c>
      <c r="N11" s="263" t="s">
        <v>25</v>
      </c>
      <c r="O11" s="263" t="s">
        <v>26</v>
      </c>
      <c r="P11" s="263"/>
      <c r="Q11" s="263"/>
      <c r="R11" s="263" t="s">
        <v>25</v>
      </c>
      <c r="S11" s="263" t="s">
        <v>27</v>
      </c>
      <c r="T11" s="263" t="s">
        <v>28</v>
      </c>
      <c r="U11" s="263" t="s">
        <v>29</v>
      </c>
      <c r="V11" s="263" t="s">
        <v>30</v>
      </c>
      <c r="W11" s="263" t="s">
        <v>30</v>
      </c>
      <c r="X11" s="263" t="s">
        <v>31</v>
      </c>
      <c r="Y11" s="263" t="s">
        <v>32</v>
      </c>
      <c r="Z11" s="264" t="s">
        <v>135</v>
      </c>
      <c r="AA11" s="41"/>
    </row>
    <row r="12" spans="1:27" ht="14.25" customHeight="1" x14ac:dyDescent="0.2">
      <c r="A12" s="162" t="s">
        <v>18</v>
      </c>
      <c r="B12" s="263" t="s">
        <v>18</v>
      </c>
      <c r="C12" s="263" t="s">
        <v>35</v>
      </c>
      <c r="D12" s="263" t="s">
        <v>36</v>
      </c>
      <c r="E12" s="263" t="s">
        <v>37</v>
      </c>
      <c r="F12" s="263" t="s">
        <v>38</v>
      </c>
      <c r="G12" s="263" t="s">
        <v>16</v>
      </c>
      <c r="H12" s="263" t="s">
        <v>16</v>
      </c>
      <c r="I12" s="263" t="s">
        <v>386</v>
      </c>
      <c r="J12" s="263" t="s">
        <v>40</v>
      </c>
      <c r="K12" s="263" t="s">
        <v>41</v>
      </c>
      <c r="L12" s="263" t="s">
        <v>42</v>
      </c>
      <c r="M12" s="263" t="s">
        <v>42</v>
      </c>
      <c r="N12" s="263" t="s">
        <v>43</v>
      </c>
      <c r="O12" s="263" t="s">
        <v>43</v>
      </c>
      <c r="P12" s="263" t="s">
        <v>20</v>
      </c>
      <c r="Q12" s="263" t="s">
        <v>20</v>
      </c>
      <c r="R12" s="263" t="s">
        <v>44</v>
      </c>
      <c r="S12" s="263"/>
      <c r="T12" s="263" t="s">
        <v>44</v>
      </c>
      <c r="U12" s="263" t="s">
        <v>27</v>
      </c>
      <c r="V12" s="263" t="s">
        <v>45</v>
      </c>
      <c r="W12" s="263" t="s">
        <v>45</v>
      </c>
      <c r="X12" s="263" t="s">
        <v>46</v>
      </c>
      <c r="Y12" s="263" t="s">
        <v>47</v>
      </c>
      <c r="Z12" s="264"/>
      <c r="AA12" s="41"/>
    </row>
    <row r="13" spans="1:27" ht="14.25" customHeight="1" x14ac:dyDescent="0.3">
      <c r="A13" s="162" t="s">
        <v>49</v>
      </c>
      <c r="B13" s="263" t="s">
        <v>50</v>
      </c>
      <c r="C13" s="263" t="s">
        <v>51</v>
      </c>
      <c r="D13" s="263" t="s">
        <v>52</v>
      </c>
      <c r="E13" s="263" t="s">
        <v>53</v>
      </c>
      <c r="F13" s="263" t="s">
        <v>54</v>
      </c>
      <c r="G13" s="263" t="s">
        <v>16</v>
      </c>
      <c r="H13" s="263" t="s">
        <v>16</v>
      </c>
      <c r="I13" s="263" t="s">
        <v>55</v>
      </c>
      <c r="J13" s="263" t="s">
        <v>41</v>
      </c>
      <c r="K13" s="263" t="s">
        <v>56</v>
      </c>
      <c r="L13" s="263" t="s">
        <v>57</v>
      </c>
      <c r="M13" s="263" t="s">
        <v>57</v>
      </c>
      <c r="N13" s="263" t="s">
        <v>58</v>
      </c>
      <c r="O13" s="263" t="s">
        <v>58</v>
      </c>
      <c r="P13" s="263" t="s">
        <v>59</v>
      </c>
      <c r="Q13" s="263" t="s">
        <v>60</v>
      </c>
      <c r="R13" s="263" t="s">
        <v>61</v>
      </c>
      <c r="S13" s="263"/>
      <c r="T13" s="263" t="s">
        <v>61</v>
      </c>
      <c r="U13" s="181"/>
      <c r="V13" s="263" t="s">
        <v>62</v>
      </c>
      <c r="W13" s="263" t="s">
        <v>63</v>
      </c>
      <c r="X13" s="263" t="s">
        <v>64</v>
      </c>
      <c r="Y13" s="263" t="s">
        <v>25</v>
      </c>
      <c r="Z13" s="264"/>
      <c r="AA13" s="41"/>
    </row>
    <row r="14" spans="1:27" ht="14.25" customHeight="1" x14ac:dyDescent="0.3">
      <c r="A14" s="162" t="s">
        <v>66</v>
      </c>
      <c r="B14" s="263" t="s">
        <v>67</v>
      </c>
      <c r="C14" s="263" t="s">
        <v>67</v>
      </c>
      <c r="D14" s="263"/>
      <c r="E14" s="263"/>
      <c r="F14" s="263" t="s">
        <v>67</v>
      </c>
      <c r="G14" s="263"/>
      <c r="H14" s="263"/>
      <c r="I14" s="263"/>
      <c r="J14" s="263" t="s">
        <v>68</v>
      </c>
      <c r="K14" s="263" t="s">
        <v>136</v>
      </c>
      <c r="L14" s="263" t="s">
        <v>70</v>
      </c>
      <c r="M14" s="263" t="s">
        <v>70</v>
      </c>
      <c r="N14" s="263" t="s">
        <v>71</v>
      </c>
      <c r="O14" s="263" t="s">
        <v>71</v>
      </c>
      <c r="P14" s="263"/>
      <c r="Q14" s="263"/>
      <c r="R14" s="263"/>
      <c r="S14" s="263"/>
      <c r="T14" s="181"/>
      <c r="U14" s="263"/>
      <c r="V14" s="263" t="s">
        <v>72</v>
      </c>
      <c r="W14" s="263" t="s">
        <v>72</v>
      </c>
      <c r="X14" s="263" t="s">
        <v>73</v>
      </c>
      <c r="Y14" s="263" t="s">
        <v>74</v>
      </c>
      <c r="Z14" s="264"/>
      <c r="AA14" s="41"/>
    </row>
    <row r="15" spans="1:27" ht="14.25" customHeight="1" x14ac:dyDescent="0.3">
      <c r="A15" s="265"/>
      <c r="B15" s="266"/>
      <c r="C15" s="266"/>
      <c r="D15" s="266"/>
      <c r="E15" s="266"/>
      <c r="F15" s="266"/>
      <c r="G15" s="266"/>
      <c r="H15" s="266"/>
      <c r="I15" s="266"/>
      <c r="J15" s="266"/>
      <c r="K15" s="266" t="s">
        <v>68</v>
      </c>
      <c r="L15" s="266" t="s">
        <v>72</v>
      </c>
      <c r="M15" s="266" t="s">
        <v>72</v>
      </c>
      <c r="N15" s="266"/>
      <c r="O15" s="267"/>
      <c r="P15" s="266"/>
      <c r="Q15" s="266"/>
      <c r="R15" s="266"/>
      <c r="S15" s="266"/>
      <c r="T15" s="267"/>
      <c r="U15" s="266"/>
      <c r="V15" s="266"/>
      <c r="W15" s="266"/>
      <c r="X15" s="266" t="s">
        <v>67</v>
      </c>
      <c r="Y15" s="266"/>
      <c r="Z15" s="265"/>
      <c r="AA15" s="41"/>
    </row>
    <row r="16" spans="1:27" ht="14.25" customHeight="1" x14ac:dyDescent="0.25">
      <c r="A16" s="260">
        <v>1</v>
      </c>
      <c r="B16" s="242">
        <v>87</v>
      </c>
      <c r="C16" s="209">
        <v>65</v>
      </c>
      <c r="D16" s="243">
        <v>76</v>
      </c>
      <c r="E16" s="209">
        <v>4</v>
      </c>
      <c r="F16" s="209">
        <v>72</v>
      </c>
      <c r="G16" s="243">
        <v>0</v>
      </c>
      <c r="H16" s="243">
        <v>11</v>
      </c>
      <c r="I16" s="250">
        <v>0.37</v>
      </c>
      <c r="J16" s="209">
        <v>0</v>
      </c>
      <c r="K16" s="209">
        <v>0</v>
      </c>
      <c r="L16" s="209">
        <v>95</v>
      </c>
      <c r="M16" s="209">
        <v>45</v>
      </c>
      <c r="N16" s="209">
        <v>3015</v>
      </c>
      <c r="O16" s="209">
        <v>3000</v>
      </c>
      <c r="P16" s="209"/>
      <c r="Q16" s="209"/>
      <c r="R16" s="209"/>
      <c r="S16" s="209"/>
      <c r="T16" s="244"/>
      <c r="U16" s="209"/>
      <c r="V16" s="209">
        <v>1</v>
      </c>
      <c r="W16" s="209">
        <v>2</v>
      </c>
      <c r="X16" s="244">
        <v>79.2</v>
      </c>
      <c r="Y16" s="209">
        <v>830</v>
      </c>
      <c r="Z16" s="245"/>
    </row>
    <row r="17" spans="1:26" ht="14.25" customHeight="1" x14ac:dyDescent="0.25">
      <c r="A17" s="260">
        <v>2</v>
      </c>
      <c r="B17" s="246">
        <v>91</v>
      </c>
      <c r="C17" s="209">
        <v>70</v>
      </c>
      <c r="D17" s="243">
        <v>81</v>
      </c>
      <c r="E17" s="209">
        <v>9</v>
      </c>
      <c r="F17" s="209">
        <v>78</v>
      </c>
      <c r="G17" s="243">
        <v>0</v>
      </c>
      <c r="H17" s="243">
        <v>16</v>
      </c>
      <c r="I17" s="243" t="s">
        <v>49</v>
      </c>
      <c r="J17" s="209">
        <v>0</v>
      </c>
      <c r="K17" s="209">
        <v>0</v>
      </c>
      <c r="L17" s="209">
        <v>95</v>
      </c>
      <c r="M17" s="209">
        <v>45</v>
      </c>
      <c r="N17" s="209">
        <v>3004</v>
      </c>
      <c r="O17" s="209">
        <v>2993</v>
      </c>
      <c r="P17" s="209"/>
      <c r="Q17" s="209"/>
      <c r="R17" s="209"/>
      <c r="S17" s="209"/>
      <c r="T17" s="244"/>
      <c r="U17" s="209"/>
      <c r="V17" s="209">
        <v>1</v>
      </c>
      <c r="W17" s="209">
        <v>8</v>
      </c>
      <c r="X17" s="244">
        <v>80.8</v>
      </c>
      <c r="Y17" s="209">
        <v>940</v>
      </c>
      <c r="Z17" s="247" t="s">
        <v>317</v>
      </c>
    </row>
    <row r="18" spans="1:26" ht="14.25" customHeight="1" x14ac:dyDescent="0.25">
      <c r="A18" s="260">
        <v>3</v>
      </c>
      <c r="B18" s="209">
        <v>94</v>
      </c>
      <c r="C18" s="209">
        <v>74</v>
      </c>
      <c r="D18" s="243">
        <v>84</v>
      </c>
      <c r="E18" s="209">
        <v>13</v>
      </c>
      <c r="F18" s="209">
        <v>76</v>
      </c>
      <c r="G18" s="243">
        <v>0</v>
      </c>
      <c r="H18" s="243">
        <v>19</v>
      </c>
      <c r="I18" s="209" t="s">
        <v>49</v>
      </c>
      <c r="J18" s="209">
        <v>0</v>
      </c>
      <c r="K18" s="209">
        <v>0</v>
      </c>
      <c r="L18" s="209">
        <v>91</v>
      </c>
      <c r="M18" s="209">
        <v>35</v>
      </c>
      <c r="N18" s="209">
        <v>3001</v>
      </c>
      <c r="O18" s="209">
        <v>2991</v>
      </c>
      <c r="P18" s="209"/>
      <c r="Q18" s="209"/>
      <c r="R18" s="209"/>
      <c r="S18" s="209"/>
      <c r="T18" s="244"/>
      <c r="U18" s="209"/>
      <c r="V18" s="209">
        <v>0</v>
      </c>
      <c r="W18" s="209">
        <v>9</v>
      </c>
      <c r="X18" s="244">
        <v>82.9</v>
      </c>
      <c r="Y18" s="209">
        <v>880</v>
      </c>
      <c r="Z18" s="247" t="s">
        <v>317</v>
      </c>
    </row>
    <row r="19" spans="1:26" ht="14.25" customHeight="1" x14ac:dyDescent="0.25">
      <c r="A19" s="260">
        <v>4</v>
      </c>
      <c r="B19" s="209">
        <v>88</v>
      </c>
      <c r="C19" s="242">
        <v>69</v>
      </c>
      <c r="D19" s="243">
        <v>79</v>
      </c>
      <c r="E19" s="209">
        <v>8</v>
      </c>
      <c r="F19" s="209">
        <v>77</v>
      </c>
      <c r="G19" s="243">
        <v>0</v>
      </c>
      <c r="H19" s="243">
        <v>14</v>
      </c>
      <c r="I19" s="243">
        <v>0</v>
      </c>
      <c r="J19" s="209">
        <v>0</v>
      </c>
      <c r="K19" s="209">
        <v>0</v>
      </c>
      <c r="L19" s="209">
        <v>88</v>
      </c>
      <c r="M19" s="209">
        <v>50</v>
      </c>
      <c r="N19" s="209">
        <v>3003</v>
      </c>
      <c r="O19" s="209">
        <v>2994</v>
      </c>
      <c r="P19" s="209"/>
      <c r="Q19" s="209"/>
      <c r="R19" s="209"/>
      <c r="S19" s="209"/>
      <c r="T19" s="244"/>
      <c r="U19" s="248"/>
      <c r="V19" s="209">
        <v>1</v>
      </c>
      <c r="W19" s="209">
        <v>8</v>
      </c>
      <c r="X19" s="244">
        <v>81.3</v>
      </c>
      <c r="Y19" s="209">
        <v>750</v>
      </c>
      <c r="Z19" s="247"/>
    </row>
    <row r="20" spans="1:26" ht="14.25" customHeight="1" x14ac:dyDescent="0.25">
      <c r="A20" s="260">
        <v>5</v>
      </c>
      <c r="B20" s="246">
        <v>84</v>
      </c>
      <c r="C20" s="209">
        <v>70</v>
      </c>
      <c r="D20" s="243">
        <v>77</v>
      </c>
      <c r="E20" s="209">
        <v>6</v>
      </c>
      <c r="F20" s="209">
        <v>74</v>
      </c>
      <c r="G20" s="243">
        <v>0</v>
      </c>
      <c r="H20" s="243">
        <v>12</v>
      </c>
      <c r="I20" s="209" t="s">
        <v>49</v>
      </c>
      <c r="J20" s="209">
        <v>0</v>
      </c>
      <c r="K20" s="209">
        <v>0</v>
      </c>
      <c r="L20" s="209">
        <v>86</v>
      </c>
      <c r="M20" s="209">
        <v>55</v>
      </c>
      <c r="N20" s="209">
        <v>3003</v>
      </c>
      <c r="O20" s="209">
        <v>2993</v>
      </c>
      <c r="P20" s="209"/>
      <c r="Q20" s="209"/>
      <c r="R20" s="209"/>
      <c r="S20" s="209"/>
      <c r="T20" s="244"/>
      <c r="U20" s="209"/>
      <c r="V20" s="209">
        <v>9</v>
      </c>
      <c r="W20" s="209">
        <v>2</v>
      </c>
      <c r="X20" s="249">
        <v>78.599999999999994</v>
      </c>
      <c r="Y20" s="246">
        <v>850</v>
      </c>
      <c r="Z20" s="247"/>
    </row>
    <row r="21" spans="1:26" ht="14.25" customHeight="1" x14ac:dyDescent="0.25">
      <c r="A21" s="260">
        <v>6</v>
      </c>
      <c r="B21" s="209">
        <v>74</v>
      </c>
      <c r="C21" s="209">
        <v>67</v>
      </c>
      <c r="D21" s="243">
        <v>71</v>
      </c>
      <c r="E21" s="209">
        <v>-1</v>
      </c>
      <c r="F21" s="209">
        <v>68</v>
      </c>
      <c r="G21" s="243">
        <v>0</v>
      </c>
      <c r="H21" s="243">
        <v>6</v>
      </c>
      <c r="I21" s="250">
        <v>0.25</v>
      </c>
      <c r="J21" s="209">
        <v>0</v>
      </c>
      <c r="K21" s="209">
        <v>0</v>
      </c>
      <c r="L21" s="209">
        <v>93</v>
      </c>
      <c r="M21" s="209">
        <v>75</v>
      </c>
      <c r="N21" s="209">
        <v>2996</v>
      </c>
      <c r="O21" s="209">
        <v>2986</v>
      </c>
      <c r="P21" s="209"/>
      <c r="Q21" s="209"/>
      <c r="R21" s="209"/>
      <c r="S21" s="209"/>
      <c r="T21" s="244"/>
      <c r="U21" s="209"/>
      <c r="V21" s="209">
        <v>10</v>
      </c>
      <c r="W21" s="209">
        <v>10</v>
      </c>
      <c r="X21" s="244">
        <v>76.5</v>
      </c>
      <c r="Y21" s="209">
        <v>260</v>
      </c>
      <c r="Z21" s="247"/>
    </row>
    <row r="22" spans="1:26" ht="14.25" customHeight="1" x14ac:dyDescent="0.25">
      <c r="A22" s="260">
        <v>7</v>
      </c>
      <c r="B22" s="209">
        <v>83</v>
      </c>
      <c r="C22" s="209">
        <v>64</v>
      </c>
      <c r="D22" s="243">
        <v>74</v>
      </c>
      <c r="E22" s="209">
        <v>2</v>
      </c>
      <c r="F22" s="209">
        <v>67</v>
      </c>
      <c r="G22" s="243">
        <v>0</v>
      </c>
      <c r="H22" s="243">
        <v>9</v>
      </c>
      <c r="I22" s="243">
        <v>0</v>
      </c>
      <c r="J22" s="209">
        <v>0</v>
      </c>
      <c r="K22" s="209">
        <v>0</v>
      </c>
      <c r="L22" s="209">
        <v>96</v>
      </c>
      <c r="M22" s="209">
        <v>36</v>
      </c>
      <c r="N22" s="209">
        <v>2996</v>
      </c>
      <c r="O22" s="209">
        <v>2988</v>
      </c>
      <c r="P22" s="209"/>
      <c r="Q22" s="209"/>
      <c r="R22" s="209"/>
      <c r="S22" s="209"/>
      <c r="T22" s="244"/>
      <c r="U22" s="209"/>
      <c r="V22" s="209">
        <v>1</v>
      </c>
      <c r="W22" s="209">
        <v>0</v>
      </c>
      <c r="X22" s="244">
        <v>77</v>
      </c>
      <c r="Y22" s="209">
        <v>890</v>
      </c>
      <c r="Z22" s="247"/>
    </row>
    <row r="23" spans="1:26" ht="14.25" customHeight="1" x14ac:dyDescent="0.25">
      <c r="A23" s="260">
        <v>8</v>
      </c>
      <c r="B23" s="209">
        <v>84</v>
      </c>
      <c r="C23" s="209">
        <v>60</v>
      </c>
      <c r="D23" s="243">
        <v>72</v>
      </c>
      <c r="E23" s="209">
        <v>1</v>
      </c>
      <c r="F23" s="209">
        <v>73</v>
      </c>
      <c r="G23" s="243">
        <v>0</v>
      </c>
      <c r="H23" s="243">
        <v>7</v>
      </c>
      <c r="I23" s="243">
        <v>0</v>
      </c>
      <c r="J23" s="209">
        <v>0</v>
      </c>
      <c r="K23" s="209">
        <v>0</v>
      </c>
      <c r="L23" s="209">
        <v>87</v>
      </c>
      <c r="M23" s="209">
        <v>38</v>
      </c>
      <c r="N23" s="209">
        <v>2995</v>
      </c>
      <c r="O23" s="209">
        <v>2980</v>
      </c>
      <c r="P23" s="209"/>
      <c r="Q23" s="209"/>
      <c r="R23" s="209"/>
      <c r="S23" s="209"/>
      <c r="T23" s="244"/>
      <c r="U23" s="209"/>
      <c r="V23" s="209">
        <v>0</v>
      </c>
      <c r="W23" s="209">
        <v>4</v>
      </c>
      <c r="X23" s="244">
        <v>78.3</v>
      </c>
      <c r="Y23" s="209">
        <v>770</v>
      </c>
      <c r="Z23" s="247"/>
    </row>
    <row r="24" spans="1:26" ht="14.25" customHeight="1" x14ac:dyDescent="0.25">
      <c r="A24" s="260">
        <v>9</v>
      </c>
      <c r="B24" s="209">
        <v>81</v>
      </c>
      <c r="C24" s="209">
        <v>63</v>
      </c>
      <c r="D24" s="243">
        <v>72</v>
      </c>
      <c r="E24" s="209">
        <v>2</v>
      </c>
      <c r="F24" s="209">
        <v>71</v>
      </c>
      <c r="G24" s="243">
        <v>0</v>
      </c>
      <c r="H24" s="243">
        <v>7</v>
      </c>
      <c r="I24" s="209">
        <v>0.02</v>
      </c>
      <c r="J24" s="243">
        <v>0</v>
      </c>
      <c r="K24" s="209">
        <v>0</v>
      </c>
      <c r="L24" s="209">
        <v>88</v>
      </c>
      <c r="M24" s="209">
        <v>51</v>
      </c>
      <c r="N24" s="209">
        <v>2984</v>
      </c>
      <c r="O24" s="209">
        <v>2971</v>
      </c>
      <c r="P24" s="209"/>
      <c r="Q24" s="209"/>
      <c r="R24" s="209"/>
      <c r="S24" s="209"/>
      <c r="T24" s="244"/>
      <c r="U24" s="209"/>
      <c r="V24" s="209">
        <v>1</v>
      </c>
      <c r="W24" s="209">
        <v>3</v>
      </c>
      <c r="X24" s="244">
        <v>76.5</v>
      </c>
      <c r="Y24" s="209">
        <v>850</v>
      </c>
      <c r="Z24" s="247" t="s">
        <v>317</v>
      </c>
    </row>
    <row r="25" spans="1:26" ht="14.25" customHeight="1" x14ac:dyDescent="0.25">
      <c r="A25" s="260">
        <v>10</v>
      </c>
      <c r="B25" s="209">
        <v>78</v>
      </c>
      <c r="C25" s="209">
        <v>64</v>
      </c>
      <c r="D25" s="243">
        <v>71</v>
      </c>
      <c r="E25" s="209">
        <v>2</v>
      </c>
      <c r="F25" s="209">
        <v>70</v>
      </c>
      <c r="G25" s="243">
        <v>0</v>
      </c>
      <c r="H25" s="243">
        <v>6</v>
      </c>
      <c r="I25" s="243" t="s">
        <v>49</v>
      </c>
      <c r="J25" s="209">
        <v>0</v>
      </c>
      <c r="K25" s="209">
        <v>0</v>
      </c>
      <c r="L25" s="209">
        <v>85</v>
      </c>
      <c r="M25" s="209">
        <v>50</v>
      </c>
      <c r="N25" s="209">
        <v>2982</v>
      </c>
      <c r="O25" s="209">
        <v>2968</v>
      </c>
      <c r="P25" s="209"/>
      <c r="Q25" s="209"/>
      <c r="R25" s="209"/>
      <c r="S25" s="209"/>
      <c r="T25" s="244"/>
      <c r="U25" s="209"/>
      <c r="V25" s="209">
        <v>9</v>
      </c>
      <c r="W25" s="209">
        <v>10</v>
      </c>
      <c r="X25" s="244">
        <v>77.900000000000006</v>
      </c>
      <c r="Y25" s="209">
        <v>1040</v>
      </c>
      <c r="Z25" s="247"/>
    </row>
    <row r="26" spans="1:26" ht="14.25" customHeight="1" x14ac:dyDescent="0.25">
      <c r="A26" s="260">
        <v>11</v>
      </c>
      <c r="B26" s="209">
        <v>88</v>
      </c>
      <c r="C26" s="209">
        <v>65</v>
      </c>
      <c r="D26" s="243">
        <v>77</v>
      </c>
      <c r="E26" s="209">
        <v>7</v>
      </c>
      <c r="F26" s="209">
        <v>66</v>
      </c>
      <c r="G26" s="243">
        <v>0</v>
      </c>
      <c r="H26" s="243">
        <v>12</v>
      </c>
      <c r="I26" s="250">
        <v>0.82</v>
      </c>
      <c r="J26" s="209">
        <v>0</v>
      </c>
      <c r="K26" s="209">
        <v>0</v>
      </c>
      <c r="L26" s="209">
        <v>97</v>
      </c>
      <c r="M26" s="209">
        <v>43</v>
      </c>
      <c r="N26" s="209">
        <v>2979</v>
      </c>
      <c r="O26" s="209">
        <v>2961</v>
      </c>
      <c r="P26" s="209"/>
      <c r="Q26" s="209"/>
      <c r="R26" s="209"/>
      <c r="S26" s="209"/>
      <c r="T26" s="244"/>
      <c r="U26" s="209"/>
      <c r="V26" s="209">
        <v>10</v>
      </c>
      <c r="W26" s="209">
        <v>6</v>
      </c>
      <c r="X26" s="244">
        <v>78.3</v>
      </c>
      <c r="Y26" s="209">
        <v>830</v>
      </c>
      <c r="Z26" s="247" t="s">
        <v>423</v>
      </c>
    </row>
    <row r="27" spans="1:26" ht="14.25" customHeight="1" x14ac:dyDescent="0.25">
      <c r="A27" s="260">
        <v>12</v>
      </c>
      <c r="B27" s="209">
        <v>82</v>
      </c>
      <c r="C27" s="209">
        <v>61</v>
      </c>
      <c r="D27" s="243">
        <v>73</v>
      </c>
      <c r="E27" s="209">
        <v>3</v>
      </c>
      <c r="F27" s="209">
        <v>70</v>
      </c>
      <c r="G27" s="243">
        <v>0</v>
      </c>
      <c r="H27" s="243">
        <v>7</v>
      </c>
      <c r="I27" s="243">
        <v>0</v>
      </c>
      <c r="J27" s="209">
        <v>0</v>
      </c>
      <c r="K27" s="209">
        <v>0</v>
      </c>
      <c r="L27" s="209">
        <v>99</v>
      </c>
      <c r="M27" s="209">
        <v>46</v>
      </c>
      <c r="N27" s="209">
        <v>2993</v>
      </c>
      <c r="O27" s="209">
        <v>2977</v>
      </c>
      <c r="P27" s="209"/>
      <c r="Q27" s="209"/>
      <c r="R27" s="209"/>
      <c r="S27" s="209"/>
      <c r="T27" s="244"/>
      <c r="U27" s="209"/>
      <c r="V27" s="209">
        <v>0</v>
      </c>
      <c r="W27" s="209">
        <v>1</v>
      </c>
      <c r="X27" s="244">
        <v>78.099999999999994</v>
      </c>
      <c r="Y27" s="209">
        <v>1020</v>
      </c>
      <c r="Z27" s="247"/>
    </row>
    <row r="28" spans="1:26" ht="14.25" customHeight="1" x14ac:dyDescent="0.25">
      <c r="A28" s="260">
        <v>13</v>
      </c>
      <c r="B28" s="209">
        <v>74</v>
      </c>
      <c r="C28" s="209">
        <v>63</v>
      </c>
      <c r="D28" s="243">
        <v>69</v>
      </c>
      <c r="E28" s="209">
        <v>-1</v>
      </c>
      <c r="F28" s="209">
        <v>64</v>
      </c>
      <c r="G28" s="243">
        <v>0</v>
      </c>
      <c r="H28" s="243">
        <v>4</v>
      </c>
      <c r="I28" s="250">
        <v>0.51</v>
      </c>
      <c r="J28" s="209">
        <v>0</v>
      </c>
      <c r="K28" s="209">
        <v>0</v>
      </c>
      <c r="L28" s="209">
        <v>96</v>
      </c>
      <c r="M28" s="209">
        <v>69</v>
      </c>
      <c r="N28" s="209">
        <v>2999</v>
      </c>
      <c r="O28" s="209">
        <v>2990</v>
      </c>
      <c r="P28" s="209"/>
      <c r="Q28" s="209"/>
      <c r="R28" s="209"/>
      <c r="S28" s="209"/>
      <c r="T28" s="244"/>
      <c r="U28" s="209"/>
      <c r="V28" s="209">
        <v>9</v>
      </c>
      <c r="W28" s="209">
        <v>10</v>
      </c>
      <c r="X28" s="244">
        <v>75.7</v>
      </c>
      <c r="Y28" s="209">
        <v>600</v>
      </c>
      <c r="Z28" s="247"/>
    </row>
    <row r="29" spans="1:26" ht="14.25" customHeight="1" x14ac:dyDescent="0.25">
      <c r="A29" s="260">
        <v>14</v>
      </c>
      <c r="B29" s="209">
        <v>71</v>
      </c>
      <c r="C29" s="209">
        <v>60</v>
      </c>
      <c r="D29" s="243">
        <v>66</v>
      </c>
      <c r="E29" s="209">
        <v>-3</v>
      </c>
      <c r="F29" s="209">
        <v>60</v>
      </c>
      <c r="G29" s="243">
        <v>0</v>
      </c>
      <c r="H29" s="243">
        <v>1</v>
      </c>
      <c r="I29" s="209">
        <v>1.24</v>
      </c>
      <c r="J29" s="209">
        <v>0</v>
      </c>
      <c r="K29" s="209">
        <v>0</v>
      </c>
      <c r="L29" s="209">
        <v>100</v>
      </c>
      <c r="M29" s="209">
        <v>66</v>
      </c>
      <c r="N29" s="209">
        <v>3009</v>
      </c>
      <c r="O29" s="209">
        <v>2985</v>
      </c>
      <c r="P29" s="209"/>
      <c r="Q29" s="209"/>
      <c r="R29" s="209"/>
      <c r="S29" s="209"/>
      <c r="T29" s="244"/>
      <c r="U29" s="209"/>
      <c r="V29" s="209">
        <v>10</v>
      </c>
      <c r="W29" s="209">
        <v>1</v>
      </c>
      <c r="X29" s="244">
        <v>70.2</v>
      </c>
      <c r="Y29" s="209">
        <v>650</v>
      </c>
      <c r="Z29" s="247"/>
    </row>
    <row r="30" spans="1:26" ht="14.25" customHeight="1" x14ac:dyDescent="0.25">
      <c r="A30" s="260">
        <v>15</v>
      </c>
      <c r="B30" s="209">
        <v>82</v>
      </c>
      <c r="C30" s="209">
        <v>53</v>
      </c>
      <c r="D30" s="243">
        <v>68</v>
      </c>
      <c r="E30" s="209">
        <v>-2</v>
      </c>
      <c r="F30" s="209">
        <v>72</v>
      </c>
      <c r="G30" s="243">
        <v>0</v>
      </c>
      <c r="H30" s="243">
        <v>3</v>
      </c>
      <c r="I30" s="243">
        <v>0</v>
      </c>
      <c r="J30" s="209">
        <v>0</v>
      </c>
      <c r="K30" s="209">
        <v>0</v>
      </c>
      <c r="L30" s="209">
        <v>96</v>
      </c>
      <c r="M30" s="209">
        <v>46</v>
      </c>
      <c r="N30" s="209">
        <v>3013</v>
      </c>
      <c r="O30" s="209">
        <v>2995</v>
      </c>
      <c r="P30" s="209"/>
      <c r="Q30" s="209"/>
      <c r="R30" s="209"/>
      <c r="S30" s="209"/>
      <c r="T30" s="244"/>
      <c r="U30" s="209"/>
      <c r="V30" s="209">
        <v>0</v>
      </c>
      <c r="W30" s="209">
        <v>1</v>
      </c>
      <c r="X30" s="244">
        <v>74.5</v>
      </c>
      <c r="Y30" s="209">
        <v>750</v>
      </c>
      <c r="Z30" s="247"/>
    </row>
    <row r="31" spans="1:26" ht="14.25" customHeight="1" x14ac:dyDescent="0.25">
      <c r="A31" s="260">
        <v>16</v>
      </c>
      <c r="B31" s="209">
        <v>86</v>
      </c>
      <c r="C31" s="209">
        <v>65</v>
      </c>
      <c r="D31" s="243">
        <v>76</v>
      </c>
      <c r="E31" s="209">
        <v>5</v>
      </c>
      <c r="F31" s="209">
        <v>72</v>
      </c>
      <c r="G31" s="243">
        <v>0</v>
      </c>
      <c r="H31" s="243">
        <v>11</v>
      </c>
      <c r="I31" s="242" t="s">
        <v>49</v>
      </c>
      <c r="J31" s="209">
        <v>0</v>
      </c>
      <c r="K31" s="209">
        <v>0</v>
      </c>
      <c r="L31" s="209">
        <v>87</v>
      </c>
      <c r="M31" s="209">
        <v>52</v>
      </c>
      <c r="N31" s="209">
        <v>2996</v>
      </c>
      <c r="O31" s="209">
        <v>2950</v>
      </c>
      <c r="P31" s="209"/>
      <c r="Q31" s="209"/>
      <c r="R31" s="209"/>
      <c r="S31" s="209"/>
      <c r="T31" s="244"/>
      <c r="U31" s="209"/>
      <c r="V31" s="209">
        <v>1</v>
      </c>
      <c r="W31" s="209">
        <v>10</v>
      </c>
      <c r="X31" s="244">
        <v>76.5</v>
      </c>
      <c r="Y31" s="209">
        <v>820</v>
      </c>
      <c r="Z31" s="247" t="s">
        <v>424</v>
      </c>
    </row>
    <row r="32" spans="1:26" ht="14.25" customHeight="1" x14ac:dyDescent="0.25">
      <c r="A32" s="260">
        <v>17</v>
      </c>
      <c r="B32" s="209">
        <v>75</v>
      </c>
      <c r="C32" s="209">
        <v>60</v>
      </c>
      <c r="D32" s="243">
        <v>68</v>
      </c>
      <c r="E32" s="209">
        <v>-2</v>
      </c>
      <c r="F32" s="209">
        <v>60</v>
      </c>
      <c r="G32" s="243">
        <v>0</v>
      </c>
      <c r="H32" s="243">
        <v>3</v>
      </c>
      <c r="I32" s="243">
        <v>0</v>
      </c>
      <c r="J32" s="209">
        <v>0</v>
      </c>
      <c r="K32" s="209">
        <v>0</v>
      </c>
      <c r="L32" s="209">
        <v>78</v>
      </c>
      <c r="M32" s="209">
        <v>45</v>
      </c>
      <c r="N32" s="209">
        <v>2997</v>
      </c>
      <c r="O32" s="242">
        <v>2963</v>
      </c>
      <c r="P32" s="209"/>
      <c r="Q32" s="209"/>
      <c r="R32" s="209"/>
      <c r="S32" s="209"/>
      <c r="T32" s="244"/>
      <c r="U32" s="209"/>
      <c r="V32" s="209">
        <v>0</v>
      </c>
      <c r="W32" s="209">
        <v>2</v>
      </c>
      <c r="X32" s="244">
        <v>74.8</v>
      </c>
      <c r="Y32" s="209">
        <v>1010</v>
      </c>
      <c r="Z32" s="247" t="s">
        <v>425</v>
      </c>
    </row>
    <row r="33" spans="1:29" ht="14.25" customHeight="1" x14ac:dyDescent="0.25">
      <c r="A33" s="260">
        <v>18</v>
      </c>
      <c r="B33" s="209">
        <v>78</v>
      </c>
      <c r="C33" s="209">
        <v>55</v>
      </c>
      <c r="D33" s="243">
        <v>67</v>
      </c>
      <c r="E33" s="209">
        <v>-2</v>
      </c>
      <c r="F33" s="209">
        <v>71</v>
      </c>
      <c r="G33" s="243">
        <v>0</v>
      </c>
      <c r="H33" s="243">
        <v>2</v>
      </c>
      <c r="I33" s="209">
        <v>0</v>
      </c>
      <c r="J33" s="209">
        <v>0</v>
      </c>
      <c r="K33" s="209">
        <v>0</v>
      </c>
      <c r="L33" s="209">
        <v>94</v>
      </c>
      <c r="M33" s="209">
        <v>51</v>
      </c>
      <c r="N33" s="209">
        <v>2999</v>
      </c>
      <c r="O33" s="209">
        <v>2980</v>
      </c>
      <c r="P33" s="209"/>
      <c r="Q33" s="209"/>
      <c r="R33" s="209"/>
      <c r="S33" s="209"/>
      <c r="T33" s="244"/>
      <c r="U33" s="209"/>
      <c r="V33" s="209">
        <v>0</v>
      </c>
      <c r="W33" s="209">
        <v>1</v>
      </c>
      <c r="X33" s="244">
        <v>72.900000000000006</v>
      </c>
      <c r="Y33" s="209">
        <v>680</v>
      </c>
      <c r="Z33" s="247" t="s">
        <v>426</v>
      </c>
      <c r="AA33" s="41"/>
      <c r="AB33" s="41"/>
      <c r="AC33" s="41"/>
    </row>
    <row r="34" spans="1:29" ht="14.25" customHeight="1" x14ac:dyDescent="0.25">
      <c r="A34" s="260">
        <v>19</v>
      </c>
      <c r="B34" s="209">
        <v>92</v>
      </c>
      <c r="C34" s="209">
        <v>69</v>
      </c>
      <c r="D34" s="243">
        <v>81</v>
      </c>
      <c r="E34" s="209">
        <v>12</v>
      </c>
      <c r="F34" s="209">
        <v>79</v>
      </c>
      <c r="G34" s="243">
        <v>0</v>
      </c>
      <c r="H34" s="243">
        <v>16</v>
      </c>
      <c r="I34" s="209">
        <v>0</v>
      </c>
      <c r="J34" s="209">
        <v>0</v>
      </c>
      <c r="K34" s="209">
        <v>0</v>
      </c>
      <c r="L34" s="209">
        <v>83</v>
      </c>
      <c r="M34" s="209">
        <v>55</v>
      </c>
      <c r="N34" s="209">
        <v>2995</v>
      </c>
      <c r="O34" s="209">
        <v>2972</v>
      </c>
      <c r="P34" s="209"/>
      <c r="Q34" s="209"/>
      <c r="R34" s="209"/>
      <c r="S34" s="209"/>
      <c r="T34" s="244"/>
      <c r="U34" s="209"/>
      <c r="V34" s="209">
        <v>0</v>
      </c>
      <c r="W34" s="209">
        <v>0</v>
      </c>
      <c r="X34" s="244">
        <v>76.599999999999994</v>
      </c>
      <c r="Y34" s="209">
        <v>700</v>
      </c>
      <c r="Z34" s="247" t="s">
        <v>427</v>
      </c>
      <c r="AA34" s="23"/>
      <c r="AB34" s="23"/>
    </row>
    <row r="35" spans="1:29" ht="14.25" customHeight="1" x14ac:dyDescent="0.25">
      <c r="A35" s="260">
        <v>20</v>
      </c>
      <c r="B35" s="209">
        <v>79</v>
      </c>
      <c r="C35" s="246">
        <v>66</v>
      </c>
      <c r="D35" s="243">
        <v>73</v>
      </c>
      <c r="E35" s="209">
        <v>4</v>
      </c>
      <c r="F35" s="209">
        <v>69</v>
      </c>
      <c r="G35" s="243">
        <v>0</v>
      </c>
      <c r="H35" s="243">
        <v>8</v>
      </c>
      <c r="I35" s="243">
        <v>0</v>
      </c>
      <c r="J35" s="209">
        <v>0</v>
      </c>
      <c r="K35" s="209">
        <v>0</v>
      </c>
      <c r="L35" s="209">
        <v>85</v>
      </c>
      <c r="M35" s="209">
        <v>56</v>
      </c>
      <c r="N35" s="209">
        <v>3022</v>
      </c>
      <c r="O35" s="209">
        <v>2994</v>
      </c>
      <c r="P35" s="209"/>
      <c r="Q35" s="209"/>
      <c r="R35" s="209"/>
      <c r="S35" s="209"/>
      <c r="T35" s="244"/>
      <c r="U35" s="209"/>
      <c r="V35" s="209">
        <v>0</v>
      </c>
      <c r="W35" s="209">
        <v>7</v>
      </c>
      <c r="X35" s="244">
        <v>75.900000000000006</v>
      </c>
      <c r="Y35" s="209">
        <v>720</v>
      </c>
      <c r="Z35" s="247"/>
    </row>
    <row r="36" spans="1:29" ht="14.25" customHeight="1" x14ac:dyDescent="0.25">
      <c r="A36" s="260">
        <v>21</v>
      </c>
      <c r="B36" s="209">
        <v>75</v>
      </c>
      <c r="C36" s="209">
        <v>63</v>
      </c>
      <c r="D36" s="243">
        <v>69</v>
      </c>
      <c r="E36" s="209">
        <v>0</v>
      </c>
      <c r="F36" s="209">
        <v>71</v>
      </c>
      <c r="G36" s="243">
        <v>0</v>
      </c>
      <c r="H36" s="243">
        <v>4</v>
      </c>
      <c r="I36" s="209">
        <v>0</v>
      </c>
      <c r="J36" s="209">
        <v>0</v>
      </c>
      <c r="K36" s="209">
        <v>0</v>
      </c>
      <c r="L36" s="209">
        <v>91</v>
      </c>
      <c r="M36" s="209">
        <v>73</v>
      </c>
      <c r="N36" s="209">
        <v>3023</v>
      </c>
      <c r="O36" s="209">
        <v>3012</v>
      </c>
      <c r="P36" s="209"/>
      <c r="Q36" s="209"/>
      <c r="R36" s="242"/>
      <c r="S36" s="242"/>
      <c r="T36" s="244"/>
      <c r="U36" s="209"/>
      <c r="V36" s="209">
        <v>7</v>
      </c>
      <c r="W36" s="209">
        <v>10</v>
      </c>
      <c r="X36" s="244">
        <v>73.599999999999994</v>
      </c>
      <c r="Y36" s="209">
        <v>610</v>
      </c>
      <c r="Z36" s="247"/>
    </row>
    <row r="37" spans="1:29" ht="14.25" customHeight="1" x14ac:dyDescent="0.25">
      <c r="A37" s="260">
        <v>22</v>
      </c>
      <c r="B37" s="209">
        <v>98</v>
      </c>
      <c r="C37" s="209">
        <v>71</v>
      </c>
      <c r="D37" s="243">
        <v>85</v>
      </c>
      <c r="E37" s="209">
        <v>16</v>
      </c>
      <c r="F37" s="209">
        <v>88</v>
      </c>
      <c r="G37" s="243">
        <v>0</v>
      </c>
      <c r="H37" s="243">
        <v>20</v>
      </c>
      <c r="I37" s="243">
        <v>0</v>
      </c>
      <c r="J37" s="209">
        <v>0</v>
      </c>
      <c r="K37" s="209">
        <v>0</v>
      </c>
      <c r="L37" s="209">
        <v>92</v>
      </c>
      <c r="M37" s="209">
        <v>54</v>
      </c>
      <c r="N37" s="209">
        <v>3013</v>
      </c>
      <c r="O37" s="209">
        <v>2988</v>
      </c>
      <c r="P37" s="209"/>
      <c r="Q37" s="209"/>
      <c r="R37" s="209"/>
      <c r="S37" s="209"/>
      <c r="T37" s="244"/>
      <c r="U37" s="209"/>
      <c r="V37" s="209">
        <v>5</v>
      </c>
      <c r="W37" s="209">
        <v>0</v>
      </c>
      <c r="X37" s="244">
        <v>77.900000000000006</v>
      </c>
      <c r="Y37" s="209">
        <v>790</v>
      </c>
      <c r="Z37" s="247" t="s">
        <v>428</v>
      </c>
    </row>
    <row r="38" spans="1:29" ht="14.25" customHeight="1" x14ac:dyDescent="0.25">
      <c r="A38" s="260">
        <v>23</v>
      </c>
      <c r="B38" s="209">
        <v>96</v>
      </c>
      <c r="C38" s="242">
        <v>78</v>
      </c>
      <c r="D38" s="243">
        <v>87</v>
      </c>
      <c r="E38" s="209">
        <v>18</v>
      </c>
      <c r="F38" s="209">
        <v>78</v>
      </c>
      <c r="G38" s="243">
        <v>0</v>
      </c>
      <c r="H38" s="243">
        <v>22</v>
      </c>
      <c r="I38" s="243">
        <v>0</v>
      </c>
      <c r="J38" s="243">
        <v>0</v>
      </c>
      <c r="K38" s="209">
        <v>0</v>
      </c>
      <c r="L38" s="209">
        <v>92</v>
      </c>
      <c r="M38" s="209">
        <v>58</v>
      </c>
      <c r="N38" s="209">
        <v>2991</v>
      </c>
      <c r="O38" s="209">
        <v>2978</v>
      </c>
      <c r="P38" s="209"/>
      <c r="Q38" s="209"/>
      <c r="R38" s="209"/>
      <c r="S38" s="209"/>
      <c r="T38" s="244"/>
      <c r="U38" s="209"/>
      <c r="V38" s="209">
        <v>2</v>
      </c>
      <c r="W38" s="209">
        <v>0</v>
      </c>
      <c r="X38" s="244">
        <v>82.8</v>
      </c>
      <c r="Y38" s="209">
        <v>700</v>
      </c>
      <c r="Z38" s="247" t="s">
        <v>429</v>
      </c>
    </row>
    <row r="39" spans="1:29" ht="14.25" customHeight="1" x14ac:dyDescent="0.25">
      <c r="A39" s="260">
        <v>24</v>
      </c>
      <c r="B39" s="209">
        <v>84</v>
      </c>
      <c r="C39" s="251">
        <v>69</v>
      </c>
      <c r="D39" s="243">
        <v>77</v>
      </c>
      <c r="E39" s="209">
        <v>8</v>
      </c>
      <c r="F39" s="209">
        <v>73</v>
      </c>
      <c r="G39" s="243">
        <v>0</v>
      </c>
      <c r="H39" s="243">
        <v>12</v>
      </c>
      <c r="I39" s="243">
        <v>0</v>
      </c>
      <c r="J39" s="209">
        <v>0</v>
      </c>
      <c r="K39" s="209">
        <v>0</v>
      </c>
      <c r="L39" s="209">
        <v>98</v>
      </c>
      <c r="M39" s="209">
        <v>70</v>
      </c>
      <c r="N39" s="209">
        <v>2995</v>
      </c>
      <c r="O39" s="209">
        <v>2977</v>
      </c>
      <c r="P39" s="209"/>
      <c r="Q39" s="209"/>
      <c r="R39" s="209"/>
      <c r="S39" s="209"/>
      <c r="T39" s="244"/>
      <c r="U39" s="209"/>
      <c r="V39" s="209">
        <v>2</v>
      </c>
      <c r="W39" s="209">
        <v>3</v>
      </c>
      <c r="X39" s="244"/>
      <c r="Y39" s="209">
        <v>990</v>
      </c>
      <c r="Z39" s="247" t="s">
        <v>145</v>
      </c>
    </row>
    <row r="40" spans="1:29" ht="14.25" customHeight="1" x14ac:dyDescent="0.25">
      <c r="A40" s="260">
        <v>25</v>
      </c>
      <c r="B40" s="209">
        <v>87</v>
      </c>
      <c r="C40" s="209">
        <v>68</v>
      </c>
      <c r="D40" s="243">
        <v>70</v>
      </c>
      <c r="E40" s="209">
        <v>8</v>
      </c>
      <c r="F40" s="209">
        <v>71</v>
      </c>
      <c r="G40" s="243">
        <v>0</v>
      </c>
      <c r="H40" s="243">
        <v>13</v>
      </c>
      <c r="I40" s="209">
        <v>0</v>
      </c>
      <c r="J40" s="209">
        <v>0</v>
      </c>
      <c r="K40" s="209">
        <v>0</v>
      </c>
      <c r="L40" s="209">
        <v>96</v>
      </c>
      <c r="M40" s="209">
        <v>43</v>
      </c>
      <c r="N40" s="209">
        <v>3005</v>
      </c>
      <c r="O40" s="209">
        <v>2992</v>
      </c>
      <c r="P40" s="209"/>
      <c r="Q40" s="209"/>
      <c r="R40" s="209"/>
      <c r="S40" s="209"/>
      <c r="T40" s="244"/>
      <c r="U40" s="209"/>
      <c r="V40" s="209">
        <v>6</v>
      </c>
      <c r="W40" s="209">
        <v>0</v>
      </c>
      <c r="X40" s="244">
        <v>79.7</v>
      </c>
      <c r="Y40" s="209">
        <v>940</v>
      </c>
      <c r="Z40" s="247"/>
    </row>
    <row r="41" spans="1:29" ht="14.25" customHeight="1" x14ac:dyDescent="0.25">
      <c r="A41" s="260">
        <v>26</v>
      </c>
      <c r="B41" s="209">
        <v>71</v>
      </c>
      <c r="C41" s="209">
        <v>62</v>
      </c>
      <c r="D41" s="243">
        <v>67</v>
      </c>
      <c r="E41" s="209">
        <v>-3</v>
      </c>
      <c r="F41" s="209">
        <v>62</v>
      </c>
      <c r="G41" s="243">
        <v>0</v>
      </c>
      <c r="H41" s="243">
        <v>2</v>
      </c>
      <c r="I41" s="243">
        <v>0</v>
      </c>
      <c r="J41" s="209">
        <v>0</v>
      </c>
      <c r="K41" s="209">
        <v>0</v>
      </c>
      <c r="L41" s="209">
        <v>92</v>
      </c>
      <c r="M41" s="209">
        <v>63</v>
      </c>
      <c r="N41" s="209">
        <v>3018</v>
      </c>
      <c r="O41" s="209">
        <v>3005</v>
      </c>
      <c r="P41" s="209"/>
      <c r="Q41" s="209"/>
      <c r="R41" s="209"/>
      <c r="S41" s="209"/>
      <c r="T41" s="244"/>
      <c r="U41" s="209"/>
      <c r="V41" s="209">
        <v>3</v>
      </c>
      <c r="W41" s="209">
        <v>10</v>
      </c>
      <c r="X41" s="244">
        <v>76.8</v>
      </c>
      <c r="Y41" s="209">
        <v>1150</v>
      </c>
      <c r="Z41" s="247"/>
    </row>
    <row r="42" spans="1:29" ht="14.25" customHeight="1" x14ac:dyDescent="0.25">
      <c r="A42" s="260">
        <v>27</v>
      </c>
      <c r="B42" s="209">
        <v>78</v>
      </c>
      <c r="C42" s="209">
        <v>53</v>
      </c>
      <c r="D42" s="243">
        <v>66</v>
      </c>
      <c r="E42" s="209">
        <v>-4</v>
      </c>
      <c r="F42" s="209">
        <v>65</v>
      </c>
      <c r="G42" s="243">
        <v>0</v>
      </c>
      <c r="H42" s="243">
        <v>1</v>
      </c>
      <c r="I42" s="243">
        <v>0</v>
      </c>
      <c r="J42" s="209">
        <v>0</v>
      </c>
      <c r="K42" s="209">
        <v>0</v>
      </c>
      <c r="L42" s="209">
        <v>94</v>
      </c>
      <c r="M42" s="209">
        <v>52</v>
      </c>
      <c r="N42" s="209">
        <v>3017</v>
      </c>
      <c r="O42" s="209">
        <v>2998</v>
      </c>
      <c r="P42" s="209"/>
      <c r="Q42" s="209"/>
      <c r="R42" s="209"/>
      <c r="S42" s="209"/>
      <c r="T42" s="244"/>
      <c r="U42" s="209"/>
      <c r="V42" s="209">
        <v>5</v>
      </c>
      <c r="W42" s="209">
        <v>1</v>
      </c>
      <c r="X42" s="244">
        <v>75</v>
      </c>
      <c r="Y42" s="209">
        <v>950</v>
      </c>
      <c r="Z42" s="247"/>
    </row>
    <row r="43" spans="1:29" ht="14.25" customHeight="1" x14ac:dyDescent="0.25">
      <c r="A43" s="260">
        <v>28</v>
      </c>
      <c r="B43" s="209">
        <v>86</v>
      </c>
      <c r="C43" s="209">
        <v>63</v>
      </c>
      <c r="D43" s="243">
        <v>75</v>
      </c>
      <c r="E43" s="209">
        <v>6</v>
      </c>
      <c r="F43" s="209">
        <v>70</v>
      </c>
      <c r="G43" s="243">
        <v>0</v>
      </c>
      <c r="H43" s="243">
        <v>10</v>
      </c>
      <c r="I43" s="243">
        <v>0</v>
      </c>
      <c r="J43" s="209">
        <v>0</v>
      </c>
      <c r="K43" s="209">
        <v>0</v>
      </c>
      <c r="L43" s="209">
        <v>87</v>
      </c>
      <c r="M43" s="209">
        <v>50</v>
      </c>
      <c r="N43" s="209">
        <v>3000</v>
      </c>
      <c r="O43" s="209">
        <v>2986</v>
      </c>
      <c r="P43" s="209"/>
      <c r="Q43" s="209"/>
      <c r="R43" s="209"/>
      <c r="S43" s="209"/>
      <c r="T43" s="244"/>
      <c r="U43" s="209"/>
      <c r="V43" s="209">
        <v>9</v>
      </c>
      <c r="W43" s="209">
        <v>1</v>
      </c>
      <c r="X43" s="244">
        <v>75.599999999999994</v>
      </c>
      <c r="Y43" s="242">
        <v>600</v>
      </c>
      <c r="Z43" s="247"/>
    </row>
    <row r="44" spans="1:29" ht="14.25" customHeight="1" x14ac:dyDescent="0.25">
      <c r="A44" s="260">
        <v>29</v>
      </c>
      <c r="B44" s="209">
        <v>81</v>
      </c>
      <c r="C44" s="209">
        <v>64</v>
      </c>
      <c r="D44" s="243">
        <v>73</v>
      </c>
      <c r="E44" s="209">
        <v>5</v>
      </c>
      <c r="F44" s="209">
        <v>68</v>
      </c>
      <c r="G44" s="243">
        <v>0</v>
      </c>
      <c r="H44" s="243">
        <v>8</v>
      </c>
      <c r="I44" s="243">
        <v>0</v>
      </c>
      <c r="J44" s="209">
        <v>0</v>
      </c>
      <c r="K44" s="209">
        <v>0</v>
      </c>
      <c r="L44" s="209">
        <v>92</v>
      </c>
      <c r="M44" s="209">
        <v>51</v>
      </c>
      <c r="N44" s="209">
        <v>3005</v>
      </c>
      <c r="O44" s="209">
        <v>2989</v>
      </c>
      <c r="P44" s="209">
        <v>1</v>
      </c>
      <c r="Q44" s="209">
        <v>3</v>
      </c>
      <c r="R44" s="209">
        <v>13</v>
      </c>
      <c r="S44" s="209" t="s">
        <v>147</v>
      </c>
      <c r="T44" s="244">
        <v>7.7</v>
      </c>
      <c r="U44" s="243" t="s">
        <v>148</v>
      </c>
      <c r="V44" s="209">
        <v>0</v>
      </c>
      <c r="W44" s="209">
        <v>2</v>
      </c>
      <c r="X44" s="244">
        <v>76.8</v>
      </c>
      <c r="Y44" s="209">
        <v>600</v>
      </c>
      <c r="Z44" s="247" t="s">
        <v>318</v>
      </c>
    </row>
    <row r="45" spans="1:29" ht="14.25" customHeight="1" x14ac:dyDescent="0.25">
      <c r="A45" s="260">
        <v>30</v>
      </c>
      <c r="B45" s="209">
        <v>77</v>
      </c>
      <c r="C45" s="209">
        <v>59</v>
      </c>
      <c r="D45" s="243">
        <v>68</v>
      </c>
      <c r="E45" s="209">
        <v>1</v>
      </c>
      <c r="F45" s="209">
        <v>66</v>
      </c>
      <c r="G45" s="243">
        <v>0</v>
      </c>
      <c r="H45" s="243">
        <v>3</v>
      </c>
      <c r="I45" s="295">
        <v>0</v>
      </c>
      <c r="J45" s="243">
        <v>0</v>
      </c>
      <c r="K45" s="209">
        <v>0</v>
      </c>
      <c r="L45" s="209">
        <v>83</v>
      </c>
      <c r="M45" s="209">
        <v>52</v>
      </c>
      <c r="N45" s="209">
        <v>3016</v>
      </c>
      <c r="O45" s="209">
        <v>3000</v>
      </c>
      <c r="P45" s="209">
        <v>2</v>
      </c>
      <c r="Q45" s="209">
        <v>4</v>
      </c>
      <c r="R45" s="209">
        <v>12</v>
      </c>
      <c r="S45" s="209" t="s">
        <v>75</v>
      </c>
      <c r="T45" s="244">
        <v>8.6</v>
      </c>
      <c r="U45" s="243" t="s">
        <v>138</v>
      </c>
      <c r="V45" s="209">
        <v>2</v>
      </c>
      <c r="W45" s="209">
        <v>0</v>
      </c>
      <c r="X45" s="244">
        <v>73.400000000000006</v>
      </c>
      <c r="Y45" s="209">
        <v>750</v>
      </c>
      <c r="Z45" s="247"/>
    </row>
    <row r="46" spans="1:29" ht="14.25" customHeight="1" thickBot="1" x14ac:dyDescent="0.3">
      <c r="A46" s="260">
        <v>31</v>
      </c>
      <c r="B46" s="271">
        <v>80</v>
      </c>
      <c r="C46" s="272">
        <v>59</v>
      </c>
      <c r="D46" s="243">
        <v>70</v>
      </c>
      <c r="E46" s="272">
        <v>3</v>
      </c>
      <c r="F46" s="272">
        <v>69</v>
      </c>
      <c r="G46" s="273">
        <v>0</v>
      </c>
      <c r="H46" s="273">
        <v>5</v>
      </c>
      <c r="I46" s="273">
        <v>0</v>
      </c>
      <c r="J46" s="272">
        <v>0</v>
      </c>
      <c r="K46" s="272">
        <v>0</v>
      </c>
      <c r="L46" s="272">
        <v>83</v>
      </c>
      <c r="M46" s="272">
        <v>34</v>
      </c>
      <c r="N46" s="274">
        <v>3005</v>
      </c>
      <c r="O46" s="272">
        <v>2994</v>
      </c>
      <c r="P46" s="272">
        <v>3</v>
      </c>
      <c r="Q46" s="272">
        <v>7</v>
      </c>
      <c r="R46" s="272">
        <v>23</v>
      </c>
      <c r="S46" s="272" t="s">
        <v>138</v>
      </c>
      <c r="T46" s="275">
        <v>11.5</v>
      </c>
      <c r="U46" s="273" t="s">
        <v>138</v>
      </c>
      <c r="V46" s="272">
        <v>0</v>
      </c>
      <c r="W46" s="273">
        <v>0</v>
      </c>
      <c r="X46" s="275">
        <v>74.099999999999994</v>
      </c>
      <c r="Y46" s="272">
        <v>707</v>
      </c>
      <c r="Z46" s="252"/>
    </row>
    <row r="47" spans="1:29" ht="14.25" customHeight="1" x14ac:dyDescent="0.3">
      <c r="A47" s="189"/>
      <c r="B47" s="253">
        <f>SUM(B16:B46)</f>
        <v>2564</v>
      </c>
      <c r="C47" s="276">
        <f>SUM(C16:C46)</f>
        <v>1992</v>
      </c>
      <c r="D47" s="277"/>
      <c r="E47" s="278">
        <f>SUM(E16:E46)</f>
        <v>125</v>
      </c>
      <c r="F47" s="253">
        <f>SUM(F16:F46)</f>
        <v>2190</v>
      </c>
      <c r="G47" s="279">
        <f>SUM(G16:G46)</f>
        <v>0</v>
      </c>
      <c r="H47" s="279">
        <f>SUM(H16:H46)</f>
        <v>274</v>
      </c>
      <c r="I47" s="255">
        <f>SUM(I16:I46)</f>
        <v>3.21</v>
      </c>
      <c r="J47" s="253">
        <v>0</v>
      </c>
      <c r="K47" s="253"/>
      <c r="L47" s="256"/>
      <c r="M47" s="253"/>
      <c r="N47" s="253"/>
      <c r="O47" s="253"/>
      <c r="P47" s="253">
        <f>SUM(P16:P46)</f>
        <v>6</v>
      </c>
      <c r="Q47" s="253">
        <f>SUM(Q16:Q46)</f>
        <v>14</v>
      </c>
      <c r="R47" s="253">
        <f>MAX(R16:R46)</f>
        <v>23</v>
      </c>
      <c r="S47" s="253" t="s">
        <v>138</v>
      </c>
      <c r="T47" s="253">
        <f>SUM(T16:T46)</f>
        <v>27.8</v>
      </c>
      <c r="U47" s="257" t="s">
        <v>138</v>
      </c>
      <c r="V47" s="253">
        <f>SUM(V16:V46)</f>
        <v>104</v>
      </c>
      <c r="W47" s="253">
        <f>SUM(W16:W46)</f>
        <v>122</v>
      </c>
      <c r="X47" s="257"/>
      <c r="Y47" s="256"/>
      <c r="Z47" s="280" t="s">
        <v>23</v>
      </c>
      <c r="AA47" s="45"/>
    </row>
    <row r="48" spans="1:29" ht="14.25" customHeight="1" x14ac:dyDescent="0.3">
      <c r="A48" s="214"/>
      <c r="B48" s="257">
        <f>AVERAGE(B16:B46)</f>
        <v>82.709677419354833</v>
      </c>
      <c r="C48" s="257">
        <f>AVERAGE(C16:C46)</f>
        <v>64.258064516129039</v>
      </c>
      <c r="D48" s="281"/>
      <c r="E48" s="257"/>
      <c r="F48" s="257">
        <f>AVERAGE(F16:F46)</f>
        <v>70.645161290322577</v>
      </c>
      <c r="G48" s="256"/>
      <c r="H48" s="256"/>
      <c r="I48" s="256"/>
      <c r="J48" s="256"/>
      <c r="K48" s="256"/>
      <c r="L48" s="257">
        <f t="shared" ref="L48:Q48" si="0">AVERAGE(L16:L46)</f>
        <v>90.935483870967744</v>
      </c>
      <c r="M48" s="257">
        <f t="shared" si="0"/>
        <v>51.903225806451616</v>
      </c>
      <c r="N48" s="254">
        <v>3002</v>
      </c>
      <c r="O48" s="254">
        <v>2985</v>
      </c>
      <c r="P48" s="257"/>
      <c r="Q48" s="257">
        <f t="shared" si="0"/>
        <v>4.666666666666667</v>
      </c>
      <c r="R48" s="258"/>
      <c r="S48" s="256"/>
      <c r="T48" s="257"/>
      <c r="U48" s="257"/>
      <c r="V48" s="257">
        <f>AVERAGE(V16:V46)</f>
        <v>3.3548387096774195</v>
      </c>
      <c r="W48" s="257">
        <v>4.0999999999999996</v>
      </c>
      <c r="X48" s="257">
        <v>74.5</v>
      </c>
      <c r="Y48" s="257">
        <f>AVERAGE(Y16:Y46)</f>
        <v>794.41935483870964</v>
      </c>
      <c r="Z48" s="282" t="s">
        <v>79</v>
      </c>
      <c r="AA48" s="45"/>
    </row>
    <row r="49" spans="1:26" ht="14.25" customHeight="1" x14ac:dyDescent="0.3">
      <c r="A49" s="181"/>
      <c r="B49" s="283" t="s">
        <v>80</v>
      </c>
      <c r="C49" s="180"/>
      <c r="D49" s="180"/>
      <c r="E49" s="180"/>
      <c r="F49" s="180"/>
      <c r="G49" s="180"/>
      <c r="H49" s="180"/>
      <c r="I49" s="180"/>
      <c r="J49" s="181"/>
      <c r="K49" s="283" t="s">
        <v>81</v>
      </c>
      <c r="L49" s="283"/>
      <c r="M49" s="283"/>
      <c r="N49" s="283"/>
      <c r="O49" s="283"/>
      <c r="P49" s="283"/>
      <c r="Q49" s="283"/>
      <c r="R49" s="181"/>
      <c r="S49" s="181"/>
      <c r="T49" s="283" t="s">
        <v>82</v>
      </c>
      <c r="U49" s="180"/>
      <c r="V49" s="180"/>
      <c r="W49" s="180"/>
      <c r="X49" s="180"/>
      <c r="Y49" s="180"/>
      <c r="Z49" s="284"/>
    </row>
    <row r="50" spans="1:26" ht="14.25" customHeight="1" x14ac:dyDescent="0.3">
      <c r="A50" s="181"/>
      <c r="B50" s="180" t="s">
        <v>250</v>
      </c>
      <c r="C50" s="180"/>
      <c r="D50" s="180"/>
      <c r="E50" s="180"/>
      <c r="F50" s="244">
        <v>73.5</v>
      </c>
      <c r="G50" s="181"/>
      <c r="H50" s="180"/>
      <c r="I50" s="177"/>
      <c r="J50" s="181"/>
      <c r="K50" s="180" t="s">
        <v>84</v>
      </c>
      <c r="L50" s="180"/>
      <c r="M50" s="180"/>
      <c r="N50" s="285"/>
      <c r="O50" s="243">
        <f>G47</f>
        <v>0</v>
      </c>
      <c r="P50" s="180"/>
      <c r="Q50" s="180"/>
      <c r="R50" s="181"/>
      <c r="S50" s="181"/>
      <c r="T50" s="180" t="s">
        <v>430</v>
      </c>
      <c r="U50" s="181"/>
      <c r="V50" s="181"/>
      <c r="W50" s="181"/>
      <c r="X50" s="250">
        <v>3.21</v>
      </c>
      <c r="Y50" s="286"/>
      <c r="Z50" s="287"/>
    </row>
    <row r="51" spans="1:26" ht="14.25" customHeight="1" x14ac:dyDescent="0.3">
      <c r="A51" s="181"/>
      <c r="B51" s="180" t="s">
        <v>224</v>
      </c>
      <c r="C51" s="180"/>
      <c r="D51" s="180"/>
      <c r="E51" s="180"/>
      <c r="F51" s="180"/>
      <c r="G51" s="244">
        <v>3.2</v>
      </c>
      <c r="H51" s="181"/>
      <c r="I51" s="288"/>
      <c r="J51" s="181"/>
      <c r="K51" s="180" t="s">
        <v>431</v>
      </c>
      <c r="L51" s="180"/>
      <c r="M51" s="180"/>
      <c r="N51" s="180"/>
      <c r="O51" s="209">
        <v>-25</v>
      </c>
      <c r="P51" s="216"/>
      <c r="Q51" s="289"/>
      <c r="R51" s="181"/>
      <c r="S51" s="181"/>
      <c r="T51" s="180" t="s">
        <v>432</v>
      </c>
      <c r="U51" s="181"/>
      <c r="V51" s="181"/>
      <c r="W51" s="181"/>
      <c r="X51" s="181"/>
      <c r="Y51" s="209">
        <v>-0.78</v>
      </c>
      <c r="Z51" s="181"/>
    </row>
    <row r="52" spans="1:26" ht="14.25" customHeight="1" x14ac:dyDescent="0.3">
      <c r="A52" s="181"/>
      <c r="B52" s="180" t="s">
        <v>403</v>
      </c>
      <c r="C52" s="180"/>
      <c r="D52" s="180"/>
      <c r="E52" s="180"/>
      <c r="F52" s="244">
        <v>4</v>
      </c>
      <c r="G52" s="181"/>
      <c r="H52" s="180"/>
      <c r="I52" s="177"/>
      <c r="J52" s="181"/>
      <c r="K52" s="180" t="s">
        <v>433</v>
      </c>
      <c r="L52" s="180"/>
      <c r="M52" s="180"/>
      <c r="N52" s="180"/>
      <c r="O52" s="180"/>
      <c r="P52" s="180"/>
      <c r="Q52" s="209"/>
      <c r="R52" s="287"/>
      <c r="S52" s="181"/>
      <c r="T52" s="180" t="s">
        <v>221</v>
      </c>
      <c r="U52" s="181"/>
      <c r="V52" s="181"/>
      <c r="W52" s="181"/>
      <c r="X52" s="268">
        <v>20.100000000000001</v>
      </c>
      <c r="Y52" s="250"/>
      <c r="Z52" s="287"/>
    </row>
    <row r="53" spans="1:26" ht="14.25" customHeight="1" x14ac:dyDescent="0.3">
      <c r="A53" s="181"/>
      <c r="B53" s="180" t="s">
        <v>434</v>
      </c>
      <c r="C53" s="180"/>
      <c r="D53" s="180"/>
      <c r="E53" s="180"/>
      <c r="F53" s="180"/>
      <c r="G53" s="244"/>
      <c r="H53" s="290"/>
      <c r="I53" s="180"/>
      <c r="J53" s="181"/>
      <c r="K53" s="180" t="s">
        <v>435</v>
      </c>
      <c r="L53" s="180"/>
      <c r="M53" s="180"/>
      <c r="N53" s="180"/>
      <c r="O53" s="209">
        <v>-34</v>
      </c>
      <c r="P53" s="216"/>
      <c r="Q53" s="287"/>
      <c r="R53" s="181"/>
      <c r="S53" s="181"/>
      <c r="T53" s="180" t="s">
        <v>436</v>
      </c>
      <c r="U53" s="181"/>
      <c r="V53" s="181"/>
      <c r="W53" s="181"/>
      <c r="X53" s="181"/>
      <c r="Y53" s="250">
        <v>-3.65</v>
      </c>
      <c r="Z53" s="181"/>
    </row>
    <row r="54" spans="1:26" ht="14.25" customHeight="1" x14ac:dyDescent="0.3">
      <c r="A54" s="181"/>
      <c r="B54" s="180" t="s">
        <v>224</v>
      </c>
      <c r="C54" s="180"/>
      <c r="D54" s="180"/>
      <c r="E54" s="180"/>
      <c r="F54" s="180"/>
      <c r="G54" s="209">
        <v>3.1</v>
      </c>
      <c r="H54" s="181"/>
      <c r="I54" s="288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0" t="s">
        <v>437</v>
      </c>
      <c r="U54" s="181"/>
      <c r="V54" s="181"/>
      <c r="W54" s="181"/>
      <c r="X54" s="250"/>
      <c r="Y54" s="209">
        <v>1.24</v>
      </c>
      <c r="Z54" s="177" t="s">
        <v>438</v>
      </c>
    </row>
    <row r="55" spans="1:26" ht="14.25" customHeight="1" x14ac:dyDescent="0.3">
      <c r="A55" s="181"/>
      <c r="B55" s="180" t="s">
        <v>98</v>
      </c>
      <c r="C55" s="180"/>
      <c r="D55" s="209">
        <f>MAX(B16:B46)</f>
        <v>98</v>
      </c>
      <c r="E55" s="180" t="s">
        <v>99</v>
      </c>
      <c r="F55" s="209" t="s">
        <v>412</v>
      </c>
      <c r="G55" s="181"/>
      <c r="H55" s="181"/>
      <c r="I55" s="177"/>
      <c r="J55" s="181"/>
      <c r="K55" s="283" t="s">
        <v>100</v>
      </c>
      <c r="L55" s="283"/>
      <c r="M55" s="283"/>
      <c r="N55" s="283"/>
      <c r="O55" s="283"/>
      <c r="P55" s="181"/>
      <c r="Q55" s="181"/>
      <c r="R55" s="181"/>
      <c r="S55" s="181"/>
      <c r="T55" s="180" t="s">
        <v>439</v>
      </c>
      <c r="U55" s="181"/>
      <c r="V55" s="181"/>
      <c r="W55" s="181"/>
      <c r="X55" s="181"/>
      <c r="Y55" s="209">
        <v>0</v>
      </c>
    </row>
    <row r="56" spans="1:26" ht="14.25" customHeight="1" x14ac:dyDescent="0.3">
      <c r="A56" s="181"/>
      <c r="B56" s="180" t="s">
        <v>102</v>
      </c>
      <c r="C56" s="180"/>
      <c r="D56" s="209">
        <f>MIN(C16:C46)</f>
        <v>53</v>
      </c>
      <c r="E56" s="180" t="s">
        <v>99</v>
      </c>
      <c r="F56" s="209" t="s">
        <v>199</v>
      </c>
      <c r="G56" s="181"/>
      <c r="H56" s="181"/>
      <c r="I56" s="177"/>
      <c r="J56" s="181"/>
      <c r="K56" s="180" t="s">
        <v>84</v>
      </c>
      <c r="L56" s="181"/>
      <c r="M56" s="181"/>
      <c r="N56" s="285"/>
      <c r="O56" s="209">
        <v>274</v>
      </c>
      <c r="P56" s="181"/>
      <c r="Q56" s="181"/>
      <c r="R56" s="181"/>
      <c r="S56" s="181"/>
      <c r="T56" s="180" t="s">
        <v>436</v>
      </c>
      <c r="U56" s="181"/>
      <c r="V56" s="181"/>
      <c r="W56" s="181"/>
      <c r="X56" s="181"/>
      <c r="Y56" s="209">
        <v>0</v>
      </c>
      <c r="Z56" s="181"/>
    </row>
    <row r="57" spans="1:26" ht="14.25" customHeight="1" x14ac:dyDescent="0.3">
      <c r="A57" s="181"/>
      <c r="B57" s="180"/>
      <c r="C57" s="180" t="s">
        <v>104</v>
      </c>
      <c r="D57" s="180"/>
      <c r="E57" s="180"/>
      <c r="F57" s="180"/>
      <c r="G57" s="180"/>
      <c r="H57" s="180"/>
      <c r="I57" s="177"/>
      <c r="J57" s="181"/>
      <c r="K57" s="180" t="s">
        <v>440</v>
      </c>
      <c r="L57" s="181"/>
      <c r="M57" s="181"/>
      <c r="N57" s="181"/>
      <c r="O57" s="209">
        <v>96</v>
      </c>
      <c r="P57" s="209"/>
      <c r="Q57" s="181"/>
      <c r="R57" s="181"/>
      <c r="S57" s="181"/>
      <c r="T57" s="180" t="s">
        <v>441</v>
      </c>
      <c r="U57" s="181"/>
      <c r="V57" s="181"/>
      <c r="W57" s="181"/>
      <c r="X57" s="181"/>
      <c r="Y57" s="209">
        <v>0</v>
      </c>
      <c r="Z57" s="181"/>
    </row>
    <row r="58" spans="1:26" ht="14.25" customHeight="1" x14ac:dyDescent="0.3">
      <c r="A58" s="181"/>
      <c r="B58" s="180" t="s">
        <v>172</v>
      </c>
      <c r="C58" s="180"/>
      <c r="D58" s="180"/>
      <c r="E58" s="180"/>
      <c r="F58" s="209">
        <f>COUNTIF(B16:B46,"&gt;=90")</f>
        <v>5</v>
      </c>
      <c r="G58" s="181"/>
      <c r="H58" s="180"/>
      <c r="I58" s="177"/>
      <c r="J58" s="181"/>
      <c r="K58" s="180" t="s">
        <v>107</v>
      </c>
      <c r="L58" s="181"/>
      <c r="M58" s="181"/>
      <c r="N58" s="181"/>
      <c r="O58" s="181"/>
      <c r="P58" s="177">
        <v>918</v>
      </c>
      <c r="Q58" s="209"/>
      <c r="R58" s="287"/>
      <c r="S58" s="181"/>
      <c r="T58" s="180" t="s">
        <v>436</v>
      </c>
      <c r="U58" s="181"/>
      <c r="V58" s="181"/>
      <c r="W58" s="181"/>
      <c r="X58" s="181"/>
      <c r="Y58" s="209">
        <v>0</v>
      </c>
      <c r="Z58" s="181"/>
    </row>
    <row r="59" spans="1:26" ht="14.25" customHeight="1" x14ac:dyDescent="0.3">
      <c r="A59" s="181"/>
      <c r="B59" s="180" t="s">
        <v>442</v>
      </c>
      <c r="C59" s="180"/>
      <c r="D59" s="180"/>
      <c r="E59" s="180"/>
      <c r="F59" s="209">
        <f>COUNTIF(B16:B46,"&lt;=32")</f>
        <v>0</v>
      </c>
      <c r="G59" s="181"/>
      <c r="H59" s="180"/>
      <c r="I59" s="177"/>
      <c r="J59" s="181"/>
      <c r="K59" s="180" t="s">
        <v>443</v>
      </c>
      <c r="L59" s="181"/>
      <c r="M59" s="181"/>
      <c r="N59" s="181"/>
      <c r="O59" s="209">
        <v>322</v>
      </c>
      <c r="P59" s="216"/>
      <c r="Q59" s="181"/>
      <c r="R59" s="181"/>
      <c r="S59" s="181"/>
      <c r="T59" s="180" t="s">
        <v>96</v>
      </c>
      <c r="U59" s="181"/>
      <c r="V59" s="181"/>
      <c r="W59" s="181"/>
      <c r="X59" s="181"/>
      <c r="Y59" s="209">
        <v>0</v>
      </c>
      <c r="Z59" s="181"/>
    </row>
    <row r="60" spans="1:26" ht="14.25" customHeight="1" x14ac:dyDescent="0.3">
      <c r="A60" s="181"/>
      <c r="B60" s="180" t="s">
        <v>177</v>
      </c>
      <c r="C60" s="180"/>
      <c r="D60" s="180"/>
      <c r="E60" s="180"/>
      <c r="F60" s="209">
        <f>COUNTIF(C16:C46,"&lt;=32")</f>
        <v>0</v>
      </c>
      <c r="G60" s="181"/>
      <c r="H60" s="180"/>
      <c r="I60" s="177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0" t="s">
        <v>444</v>
      </c>
      <c r="U60" s="181"/>
      <c r="V60" s="181"/>
      <c r="W60" s="181"/>
      <c r="X60" s="181"/>
      <c r="Y60" s="177" t="s">
        <v>116</v>
      </c>
      <c r="Z60" s="181"/>
    </row>
    <row r="61" spans="1:26" ht="14.25" customHeight="1" x14ac:dyDescent="0.3">
      <c r="A61" s="181"/>
      <c r="B61" s="180" t="s">
        <v>445</v>
      </c>
      <c r="C61" s="180"/>
      <c r="D61" s="180"/>
      <c r="E61" s="180"/>
      <c r="F61" s="209">
        <f>COUNTIF(C16:C46,"&lt;=0")</f>
        <v>0</v>
      </c>
      <c r="G61" s="181"/>
      <c r="H61" s="180"/>
      <c r="I61" s="177"/>
      <c r="J61" s="181"/>
      <c r="K61" s="283" t="s">
        <v>114</v>
      </c>
      <c r="L61" s="291"/>
      <c r="M61" s="291"/>
      <c r="N61" s="291"/>
      <c r="O61" s="291"/>
      <c r="P61" s="181"/>
      <c r="Q61" s="181"/>
      <c r="R61" s="181"/>
      <c r="S61" s="181"/>
      <c r="T61" s="180" t="s">
        <v>115</v>
      </c>
      <c r="U61" s="181"/>
      <c r="V61" s="181"/>
      <c r="W61" s="181"/>
      <c r="X61" s="177" t="s">
        <v>116</v>
      </c>
      <c r="Z61" s="181"/>
    </row>
    <row r="62" spans="1:26" ht="14.25" customHeight="1" x14ac:dyDescent="0.3">
      <c r="A62" s="181"/>
      <c r="B62" s="181"/>
      <c r="C62" s="181"/>
      <c r="D62" s="181"/>
      <c r="E62" s="181"/>
      <c r="F62" s="181"/>
      <c r="G62" s="181"/>
      <c r="H62" s="181"/>
      <c r="I62" s="181"/>
      <c r="J62" s="181"/>
      <c r="K62" s="180" t="s">
        <v>182</v>
      </c>
      <c r="L62" s="181"/>
      <c r="M62" s="181"/>
      <c r="N62" s="181"/>
      <c r="O62" s="250">
        <v>29.94</v>
      </c>
      <c r="P62" s="478"/>
      <c r="Q62" s="478"/>
      <c r="R62" s="181"/>
      <c r="S62" s="181"/>
      <c r="T62" s="181"/>
      <c r="U62" s="181"/>
      <c r="V62" s="180" t="s">
        <v>446</v>
      </c>
      <c r="W62" s="180"/>
      <c r="X62" s="177" t="s">
        <v>116</v>
      </c>
      <c r="Z62" s="181"/>
    </row>
    <row r="63" spans="1:26" ht="14.25" customHeight="1" x14ac:dyDescent="0.3">
      <c r="A63" s="181"/>
      <c r="B63" s="283" t="s">
        <v>119</v>
      </c>
      <c r="C63" s="291"/>
      <c r="D63" s="291"/>
      <c r="E63" s="291"/>
      <c r="F63" s="181"/>
      <c r="G63" s="181"/>
      <c r="H63" s="181"/>
      <c r="I63" s="181"/>
      <c r="J63" s="181"/>
      <c r="K63" s="180" t="s">
        <v>447</v>
      </c>
      <c r="L63" s="181"/>
      <c r="M63" s="181"/>
      <c r="N63" s="181"/>
      <c r="O63" s="209">
        <v>-0.6</v>
      </c>
      <c r="P63" s="292"/>
      <c r="Q63" s="293"/>
      <c r="R63" s="181"/>
      <c r="S63" s="181"/>
      <c r="T63" s="181"/>
      <c r="U63" s="181"/>
      <c r="V63" s="180" t="s">
        <v>448</v>
      </c>
      <c r="W63" s="180"/>
      <c r="X63" s="177" t="s">
        <v>116</v>
      </c>
      <c r="Z63" s="181"/>
    </row>
    <row r="64" spans="1:26" ht="14.25" customHeight="1" x14ac:dyDescent="0.3">
      <c r="A64" s="181"/>
      <c r="B64" s="180" t="s">
        <v>250</v>
      </c>
      <c r="C64" s="181"/>
      <c r="D64" s="181"/>
      <c r="E64" s="181"/>
      <c r="F64" s="244"/>
      <c r="G64" s="181"/>
      <c r="H64" s="181"/>
      <c r="I64" s="181"/>
      <c r="J64" s="181"/>
      <c r="K64" s="180" t="s">
        <v>98</v>
      </c>
      <c r="L64" s="181"/>
      <c r="M64" s="250">
        <f>MAX(N16:N46)/100</f>
        <v>30.23</v>
      </c>
      <c r="N64" s="180" t="s">
        <v>99</v>
      </c>
      <c r="O64" s="209" t="s">
        <v>449</v>
      </c>
      <c r="P64" s="293"/>
      <c r="Q64" s="293"/>
      <c r="R64" s="181"/>
      <c r="S64" s="181"/>
      <c r="T64" s="181"/>
      <c r="U64" s="181"/>
      <c r="V64" s="181"/>
      <c r="W64" s="181"/>
      <c r="X64" s="181"/>
      <c r="Y64" s="181"/>
      <c r="Z64" s="181"/>
    </row>
    <row r="65" spans="1:26" ht="14.25" customHeight="1" x14ac:dyDescent="0.3">
      <c r="A65" s="181"/>
      <c r="B65" s="180" t="s">
        <v>450</v>
      </c>
      <c r="C65" s="181"/>
      <c r="D65" s="181"/>
      <c r="E65" s="181"/>
      <c r="F65" s="177"/>
      <c r="G65" s="180"/>
      <c r="H65" s="180"/>
      <c r="I65" s="181"/>
      <c r="J65" s="181"/>
      <c r="K65" s="180" t="s">
        <v>102</v>
      </c>
      <c r="L65" s="181"/>
      <c r="M65" s="250">
        <f>MIN(O16:O46)/100</f>
        <v>29.5</v>
      </c>
      <c r="N65" s="180" t="s">
        <v>99</v>
      </c>
      <c r="O65" s="209" t="s">
        <v>451</v>
      </c>
      <c r="P65" s="293"/>
      <c r="Q65" s="181"/>
      <c r="R65" s="181"/>
      <c r="S65" s="181"/>
      <c r="T65" s="283" t="s">
        <v>124</v>
      </c>
      <c r="U65" s="283"/>
      <c r="V65" s="283"/>
      <c r="W65" s="283"/>
      <c r="X65" s="283"/>
      <c r="Y65" s="223"/>
      <c r="Z65" s="223"/>
    </row>
    <row r="66" spans="1:26" ht="14.25" customHeight="1" x14ac:dyDescent="0.3">
      <c r="A66" s="181"/>
      <c r="B66" s="180" t="s">
        <v>300</v>
      </c>
      <c r="C66" s="181"/>
      <c r="D66" s="181"/>
      <c r="E66" s="209"/>
      <c r="F66" s="180" t="s">
        <v>126</v>
      </c>
      <c r="G66" s="177"/>
      <c r="H66" s="177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0" t="s">
        <v>250</v>
      </c>
      <c r="U66" s="180"/>
      <c r="V66" s="180"/>
      <c r="W66" s="180"/>
      <c r="X66" s="209">
        <v>794</v>
      </c>
      <c r="Y66" s="216"/>
      <c r="Z66" s="181"/>
    </row>
    <row r="67" spans="1:26" ht="14.25" customHeight="1" x14ac:dyDescent="0.3">
      <c r="A67" s="181"/>
      <c r="B67" s="180" t="s">
        <v>452</v>
      </c>
      <c r="C67" s="181"/>
      <c r="D67" s="181"/>
      <c r="E67" s="209"/>
      <c r="F67" s="216"/>
      <c r="G67" s="287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0" t="s">
        <v>163</v>
      </c>
      <c r="U67" s="181"/>
      <c r="V67" s="177">
        <v>1150</v>
      </c>
      <c r="W67" s="216" t="s">
        <v>126</v>
      </c>
      <c r="X67" s="177" t="s">
        <v>373</v>
      </c>
      <c r="Y67" s="209"/>
      <c r="Z67" s="181"/>
    </row>
    <row r="68" spans="1:26" ht="14.25" customHeight="1" x14ac:dyDescent="0.3">
      <c r="A68" s="181"/>
      <c r="Y68" s="181"/>
      <c r="Z68" s="181"/>
    </row>
    <row r="69" spans="1:26" ht="14.25" customHeight="1" x14ac:dyDescent="0.3">
      <c r="B69" s="211" t="s">
        <v>453</v>
      </c>
      <c r="C69" s="211"/>
      <c r="D69" s="211"/>
      <c r="E69" s="211"/>
      <c r="F69" s="211"/>
      <c r="G69" s="211"/>
      <c r="H69" s="211"/>
      <c r="I69" s="21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6" ht="14.25" customHeight="1" x14ac:dyDescent="0.25">
      <c r="B70" s="211" t="s">
        <v>454</v>
      </c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1"/>
      <c r="Q70" s="1"/>
      <c r="R70" s="1"/>
    </row>
    <row r="71" spans="1:26" ht="14.25" customHeight="1" x14ac:dyDescent="0.3">
      <c r="B71" s="178" t="s">
        <v>455</v>
      </c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54"/>
      <c r="Q71" s="54"/>
      <c r="R71" s="54"/>
      <c r="S71" s="20"/>
      <c r="T71" s="20"/>
    </row>
    <row r="72" spans="1:26" ht="14.25" customHeight="1" x14ac:dyDescent="0.3">
      <c r="B72" s="178" t="s">
        <v>456</v>
      </c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</row>
    <row r="73" spans="1:26" ht="14.25" customHeight="1" x14ac:dyDescent="0.3">
      <c r="B73" s="175" t="s">
        <v>457</v>
      </c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</row>
  </sheetData>
  <mergeCells count="1">
    <mergeCell ref="P62:Q62"/>
  </mergeCells>
  <phoneticPr fontId="17" type="noConversion"/>
  <printOptions horizontalCentered="1" verticalCentered="1"/>
  <pageMargins left="0" right="0" top="0" bottom="0" header="0" footer="0"/>
  <pageSetup scale="7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C77"/>
  <sheetViews>
    <sheetView topLeftCell="A56" zoomScale="166" zoomScaleNormal="166" workbookViewId="0">
      <selection activeCell="W70" sqref="W70"/>
    </sheetView>
  </sheetViews>
  <sheetFormatPr defaultRowHeight="12.75" x14ac:dyDescent="0.2"/>
  <cols>
    <col min="1" max="1" width="4.28515625" style="74" customWidth="1"/>
    <col min="2" max="3" width="5.42578125" style="74" customWidth="1"/>
    <col min="4" max="5" width="4.28515625" style="74" customWidth="1"/>
    <col min="6" max="6" width="5.42578125" style="74" customWidth="1"/>
    <col min="7" max="7" width="3.140625" style="74" customWidth="1"/>
    <col min="8" max="8" width="4.28515625" style="74" customWidth="1"/>
    <col min="9" max="9" width="5.42578125" style="74" customWidth="1"/>
    <col min="10" max="11" width="4.28515625" style="74" customWidth="1"/>
    <col min="12" max="12" width="5" style="74" customWidth="1"/>
    <col min="13" max="13" width="5.28515625" style="74" customWidth="1"/>
    <col min="14" max="14" width="5.85546875" style="74" customWidth="1"/>
    <col min="15" max="15" width="5.7109375" style="74" customWidth="1"/>
    <col min="16" max="16" width="5.42578125" style="74" customWidth="1"/>
    <col min="17" max="17" width="4.140625" style="74" customWidth="1"/>
    <col min="18" max="18" width="4.28515625" style="74" customWidth="1"/>
    <col min="19" max="19" width="5.42578125" style="74" customWidth="1"/>
    <col min="20" max="21" width="5.140625" style="74" customWidth="1"/>
    <col min="22" max="23" width="4.42578125" style="74" customWidth="1"/>
    <col min="24" max="24" width="5.42578125" style="74" customWidth="1"/>
    <col min="25" max="25" width="6" style="74" customWidth="1"/>
    <col min="26" max="26" width="4.28515625" style="74" customWidth="1"/>
    <col min="27" max="27" width="27.140625" style="74" customWidth="1"/>
    <col min="28" max="29" width="4.28515625" style="74" customWidth="1"/>
    <col min="30" max="16384" width="9.140625" style="74"/>
  </cols>
  <sheetData>
    <row r="2" spans="1:27" ht="15.2" customHeight="1" x14ac:dyDescent="0.25">
      <c r="A2" s="211" t="s">
        <v>0</v>
      </c>
      <c r="B2" s="211"/>
      <c r="C2" s="211"/>
      <c r="D2" s="211"/>
      <c r="E2" s="211"/>
      <c r="F2" s="180"/>
      <c r="G2" s="180"/>
      <c r="H2" s="1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211" t="s">
        <v>1</v>
      </c>
      <c r="V2" s="211"/>
      <c r="W2" s="211"/>
      <c r="X2" s="211"/>
      <c r="Y2" s="211"/>
      <c r="Z2" s="180"/>
      <c r="AA2" s="466"/>
    </row>
    <row r="3" spans="1:27" ht="15.2" customHeight="1" x14ac:dyDescent="0.25">
      <c r="A3" s="211" t="s">
        <v>2</v>
      </c>
      <c r="B3" s="211"/>
      <c r="C3" s="211"/>
      <c r="D3" s="211"/>
      <c r="E3" s="211"/>
      <c r="F3" s="180"/>
      <c r="G3" s="180"/>
      <c r="H3" s="1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211" t="s">
        <v>3</v>
      </c>
      <c r="V3" s="211"/>
      <c r="W3" s="211"/>
      <c r="X3" s="211"/>
      <c r="Y3" s="211"/>
      <c r="Z3" s="180"/>
      <c r="AA3" s="466"/>
    </row>
    <row r="4" spans="1:27" ht="15.2" customHeight="1" x14ac:dyDescent="0.25">
      <c r="A4" s="211" t="s">
        <v>4</v>
      </c>
      <c r="B4" s="211"/>
      <c r="C4" s="211"/>
      <c r="D4" s="211"/>
      <c r="E4" s="211"/>
      <c r="F4" s="180"/>
      <c r="G4" s="180"/>
      <c r="H4" s="1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211" t="s">
        <v>6</v>
      </c>
      <c r="V4" s="211"/>
      <c r="W4" s="211"/>
      <c r="X4" s="211"/>
      <c r="Y4" s="211"/>
      <c r="Z4" s="180"/>
      <c r="AA4" s="466"/>
    </row>
    <row r="5" spans="1:27" ht="15.2" customHeight="1" x14ac:dyDescent="0.3">
      <c r="A5" s="211" t="s">
        <v>130</v>
      </c>
      <c r="B5" s="211"/>
      <c r="C5" s="211"/>
      <c r="D5" s="211"/>
      <c r="E5" s="211"/>
      <c r="F5" s="180"/>
      <c r="G5" s="180"/>
      <c r="H5" s="16"/>
      <c r="I5" s="466"/>
      <c r="J5" s="466"/>
      <c r="K5" s="170"/>
      <c r="L5" s="187" t="s">
        <v>458</v>
      </c>
      <c r="M5" s="178"/>
      <c r="N5" s="178"/>
      <c r="O5" s="178"/>
      <c r="P5" s="20"/>
      <c r="Q5" s="466"/>
      <c r="R5" s="466"/>
      <c r="S5" s="466"/>
      <c r="T5" s="466"/>
      <c r="U5" s="54"/>
      <c r="V5" s="211"/>
      <c r="W5" s="211" t="s">
        <v>315</v>
      </c>
      <c r="X5" s="211"/>
      <c r="Y5" s="211"/>
      <c r="Z5" s="180"/>
      <c r="AA5" s="466"/>
    </row>
    <row r="6" spans="1:27" ht="15.2" customHeight="1" x14ac:dyDescent="0.25">
      <c r="A6" s="211" t="s">
        <v>9</v>
      </c>
      <c r="B6" s="211"/>
      <c r="C6" s="211"/>
      <c r="D6" s="211"/>
      <c r="E6" s="211"/>
      <c r="F6" s="180"/>
      <c r="G6" s="180"/>
      <c r="H6" s="1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54"/>
      <c r="V6" s="211"/>
      <c r="W6" s="211" t="s">
        <v>350</v>
      </c>
      <c r="X6" s="211"/>
      <c r="Y6" s="211"/>
      <c r="Z6" s="180"/>
      <c r="AA6" s="466"/>
    </row>
    <row r="7" spans="1:27" ht="15.2" customHeight="1" x14ac:dyDescent="0.3">
      <c r="A7" s="181"/>
      <c r="B7" s="181"/>
      <c r="C7" s="181"/>
      <c r="D7" s="181"/>
      <c r="E7" s="181"/>
      <c r="F7" s="181"/>
      <c r="G7" s="181"/>
      <c r="H7" s="466"/>
      <c r="I7" s="466"/>
      <c r="J7" s="466"/>
      <c r="K7" s="177" t="s">
        <v>133</v>
      </c>
      <c r="L7" s="177"/>
      <c r="M7" s="177"/>
      <c r="N7" s="177"/>
      <c r="O7" s="177"/>
      <c r="P7" s="1"/>
      <c r="Q7" s="1"/>
      <c r="R7" s="466"/>
      <c r="S7" s="466"/>
      <c r="T7" s="1"/>
      <c r="U7" s="466"/>
      <c r="V7" s="16"/>
      <c r="W7" s="16"/>
      <c r="X7" s="16"/>
      <c r="Y7" s="43"/>
      <c r="Z7" s="16"/>
      <c r="AA7" s="466"/>
    </row>
    <row r="8" spans="1:27" ht="15.2" customHeight="1" x14ac:dyDescent="0.2">
      <c r="A8" s="466"/>
      <c r="B8" s="466"/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466"/>
      <c r="S8" s="466"/>
      <c r="T8" s="466"/>
      <c r="U8" s="466"/>
      <c r="V8" s="466"/>
      <c r="W8" s="466"/>
      <c r="X8" s="466"/>
      <c r="Y8" s="466"/>
      <c r="Z8" s="466"/>
      <c r="AA8" s="466"/>
    </row>
    <row r="9" spans="1:27" ht="15.2" customHeight="1" x14ac:dyDescent="0.3">
      <c r="A9" s="466"/>
      <c r="B9" s="466"/>
      <c r="C9" s="466"/>
      <c r="D9" s="466"/>
      <c r="E9" s="466"/>
      <c r="F9" s="466"/>
      <c r="G9" s="466"/>
      <c r="H9" s="466"/>
      <c r="I9" s="466"/>
      <c r="J9" s="466"/>
      <c r="K9" s="178" t="s">
        <v>12</v>
      </c>
      <c r="L9" s="178"/>
      <c r="M9" s="178"/>
      <c r="N9" s="178"/>
      <c r="O9" s="178"/>
      <c r="P9" s="178"/>
      <c r="Q9" s="21"/>
      <c r="R9" s="21"/>
      <c r="S9" s="21"/>
      <c r="T9" s="466"/>
      <c r="U9" s="466"/>
      <c r="V9" s="466"/>
      <c r="W9" s="466"/>
      <c r="X9" s="466"/>
      <c r="Y9" s="466"/>
      <c r="Z9" s="466"/>
      <c r="AA9" s="466"/>
    </row>
    <row r="10" spans="1:27" ht="15.2" customHeight="1" x14ac:dyDescent="0.25">
      <c r="A10" s="98"/>
      <c r="B10" s="261"/>
      <c r="C10" s="261" t="s">
        <v>13</v>
      </c>
      <c r="D10" s="261"/>
      <c r="E10" s="261"/>
      <c r="F10" s="261"/>
      <c r="G10" s="261"/>
      <c r="H10" s="261"/>
      <c r="I10" s="261" t="s">
        <v>134</v>
      </c>
      <c r="J10" s="261"/>
      <c r="K10" s="261"/>
      <c r="L10" s="261"/>
      <c r="M10" s="261"/>
      <c r="N10" s="261"/>
      <c r="O10" s="261"/>
      <c r="P10" s="261"/>
      <c r="Q10" s="261" t="s">
        <v>15</v>
      </c>
      <c r="R10" s="261"/>
      <c r="S10" s="261"/>
      <c r="T10" s="261"/>
      <c r="U10" s="99"/>
      <c r="V10" s="99"/>
      <c r="W10" s="99"/>
      <c r="X10" s="99"/>
      <c r="Y10" s="99"/>
      <c r="Z10" s="98"/>
      <c r="AA10" s="104"/>
    </row>
    <row r="11" spans="1:27" ht="15.2" customHeight="1" x14ac:dyDescent="0.2">
      <c r="A11" s="10" t="s">
        <v>16</v>
      </c>
      <c r="B11" s="82" t="s">
        <v>17</v>
      </c>
      <c r="C11" s="82" t="s">
        <v>17</v>
      </c>
      <c r="D11" s="82" t="s">
        <v>18</v>
      </c>
      <c r="E11" s="82" t="s">
        <v>19</v>
      </c>
      <c r="F11" s="82" t="s">
        <v>20</v>
      </c>
      <c r="G11" s="82" t="s">
        <v>21</v>
      </c>
      <c r="H11" s="82" t="s">
        <v>22</v>
      </c>
      <c r="I11" s="82" t="s">
        <v>23</v>
      </c>
      <c r="J11" s="82" t="s">
        <v>24</v>
      </c>
      <c r="K11" s="82" t="s">
        <v>24</v>
      </c>
      <c r="L11" s="82" t="s">
        <v>25</v>
      </c>
      <c r="M11" s="82" t="s">
        <v>26</v>
      </c>
      <c r="N11" s="82" t="s">
        <v>25</v>
      </c>
      <c r="O11" s="82" t="s">
        <v>26</v>
      </c>
      <c r="P11" s="82"/>
      <c r="Q11" s="82"/>
      <c r="R11" s="82" t="s">
        <v>25</v>
      </c>
      <c r="S11" s="82" t="s">
        <v>27</v>
      </c>
      <c r="T11" s="82" t="s">
        <v>28</v>
      </c>
      <c r="U11" s="82" t="s">
        <v>29</v>
      </c>
      <c r="V11" s="82" t="s">
        <v>30</v>
      </c>
      <c r="W11" s="82" t="s">
        <v>30</v>
      </c>
      <c r="X11" s="82" t="s">
        <v>31</v>
      </c>
      <c r="Y11" s="82" t="s">
        <v>32</v>
      </c>
      <c r="Z11" s="100" t="s">
        <v>210</v>
      </c>
      <c r="AA11" s="300"/>
    </row>
    <row r="12" spans="1:27" ht="15.2" customHeight="1" x14ac:dyDescent="0.2">
      <c r="A12" s="12" t="s">
        <v>18</v>
      </c>
      <c r="B12" s="82" t="s">
        <v>18</v>
      </c>
      <c r="C12" s="82" t="s">
        <v>35</v>
      </c>
      <c r="D12" s="82" t="s">
        <v>36</v>
      </c>
      <c r="E12" s="82" t="s">
        <v>37</v>
      </c>
      <c r="F12" s="82" t="s">
        <v>38</v>
      </c>
      <c r="G12" s="82" t="s">
        <v>16</v>
      </c>
      <c r="H12" s="82" t="s">
        <v>16</v>
      </c>
      <c r="I12" s="82" t="s">
        <v>39</v>
      </c>
      <c r="J12" s="82" t="s">
        <v>40</v>
      </c>
      <c r="K12" s="82" t="s">
        <v>41</v>
      </c>
      <c r="L12" s="82" t="s">
        <v>42</v>
      </c>
      <c r="M12" s="82" t="s">
        <v>42</v>
      </c>
      <c r="N12" s="82" t="s">
        <v>43</v>
      </c>
      <c r="O12" s="82" t="s">
        <v>43</v>
      </c>
      <c r="P12" s="82" t="s">
        <v>20</v>
      </c>
      <c r="Q12" s="82" t="s">
        <v>20</v>
      </c>
      <c r="R12" s="82" t="s">
        <v>44</v>
      </c>
      <c r="S12" s="82"/>
      <c r="T12" s="82" t="s">
        <v>44</v>
      </c>
      <c r="U12" s="82" t="s">
        <v>27</v>
      </c>
      <c r="V12" s="82" t="s">
        <v>45</v>
      </c>
      <c r="W12" s="82" t="s">
        <v>45</v>
      </c>
      <c r="X12" s="82" t="s">
        <v>46</v>
      </c>
      <c r="Y12" s="82" t="s">
        <v>47</v>
      </c>
      <c r="Z12" s="130"/>
      <c r="AA12" s="300"/>
    </row>
    <row r="13" spans="1:27" ht="15.2" customHeight="1" x14ac:dyDescent="0.2">
      <c r="A13" s="12" t="s">
        <v>49</v>
      </c>
      <c r="B13" s="82" t="s">
        <v>50</v>
      </c>
      <c r="C13" s="82" t="s">
        <v>51</v>
      </c>
      <c r="D13" s="82" t="s">
        <v>52</v>
      </c>
      <c r="E13" s="82" t="s">
        <v>53</v>
      </c>
      <c r="F13" s="82" t="s">
        <v>54</v>
      </c>
      <c r="G13" s="82" t="s">
        <v>16</v>
      </c>
      <c r="H13" s="82" t="s">
        <v>16</v>
      </c>
      <c r="I13" s="82" t="s">
        <v>55</v>
      </c>
      <c r="J13" s="82" t="s">
        <v>41</v>
      </c>
      <c r="K13" s="82" t="s">
        <v>56</v>
      </c>
      <c r="L13" s="82" t="s">
        <v>57</v>
      </c>
      <c r="M13" s="82" t="s">
        <v>57</v>
      </c>
      <c r="N13" s="82" t="s">
        <v>58</v>
      </c>
      <c r="O13" s="82" t="s">
        <v>58</v>
      </c>
      <c r="P13" s="82" t="s">
        <v>59</v>
      </c>
      <c r="Q13" s="82" t="s">
        <v>60</v>
      </c>
      <c r="R13" s="82" t="s">
        <v>61</v>
      </c>
      <c r="S13" s="82"/>
      <c r="T13" s="82" t="s">
        <v>61</v>
      </c>
      <c r="U13" s="40"/>
      <c r="V13" s="82" t="s">
        <v>62</v>
      </c>
      <c r="W13" s="82" t="s">
        <v>63</v>
      </c>
      <c r="X13" s="82" t="s">
        <v>64</v>
      </c>
      <c r="Y13" s="82" t="s">
        <v>25</v>
      </c>
      <c r="Z13" s="130"/>
      <c r="AA13" s="300"/>
    </row>
    <row r="14" spans="1:27" ht="15.2" customHeight="1" x14ac:dyDescent="0.2">
      <c r="A14" s="12" t="s">
        <v>66</v>
      </c>
      <c r="B14" s="82" t="s">
        <v>67</v>
      </c>
      <c r="C14" s="82" t="s">
        <v>67</v>
      </c>
      <c r="D14" s="82"/>
      <c r="E14" s="82"/>
      <c r="F14" s="82" t="s">
        <v>67</v>
      </c>
      <c r="G14" s="82"/>
      <c r="H14" s="82"/>
      <c r="I14" s="82"/>
      <c r="J14" s="82" t="s">
        <v>68</v>
      </c>
      <c r="K14" s="82" t="s">
        <v>459</v>
      </c>
      <c r="L14" s="82" t="s">
        <v>70</v>
      </c>
      <c r="M14" s="82" t="s">
        <v>70</v>
      </c>
      <c r="N14" s="82" t="s">
        <v>71</v>
      </c>
      <c r="O14" s="82" t="s">
        <v>71</v>
      </c>
      <c r="P14" s="82"/>
      <c r="Q14" s="82"/>
      <c r="R14" s="82"/>
      <c r="S14" s="82"/>
      <c r="T14" s="40"/>
      <c r="U14" s="82"/>
      <c r="V14" s="82" t="s">
        <v>72</v>
      </c>
      <c r="W14" s="82" t="s">
        <v>72</v>
      </c>
      <c r="X14" s="82" t="s">
        <v>73</v>
      </c>
      <c r="Y14" s="82" t="s">
        <v>74</v>
      </c>
      <c r="Z14" s="130"/>
      <c r="AA14" s="300"/>
    </row>
    <row r="15" spans="1:27" ht="15.2" customHeight="1" x14ac:dyDescent="0.2">
      <c r="A15" s="101"/>
      <c r="B15" s="83"/>
      <c r="C15" s="83"/>
      <c r="D15" s="83"/>
      <c r="E15" s="83"/>
      <c r="F15" s="83"/>
      <c r="G15" s="83"/>
      <c r="H15" s="83"/>
      <c r="I15" s="83"/>
      <c r="J15" s="83"/>
      <c r="K15" s="83" t="s">
        <v>68</v>
      </c>
      <c r="L15" s="83" t="s">
        <v>72</v>
      </c>
      <c r="M15" s="83" t="s">
        <v>72</v>
      </c>
      <c r="N15" s="83"/>
      <c r="O15" s="84"/>
      <c r="P15" s="83"/>
      <c r="Q15" s="83"/>
      <c r="R15" s="83"/>
      <c r="S15" s="83"/>
      <c r="T15" s="84"/>
      <c r="U15" s="83"/>
      <c r="V15" s="83"/>
      <c r="W15" s="83"/>
      <c r="X15" s="83" t="s">
        <v>67</v>
      </c>
      <c r="Y15" s="83"/>
      <c r="Z15" s="131"/>
      <c r="AA15" s="301"/>
    </row>
    <row r="16" spans="1:27" ht="16.350000000000001" customHeight="1" x14ac:dyDescent="0.3">
      <c r="A16" s="133">
        <v>1</v>
      </c>
      <c r="B16" s="134">
        <v>90</v>
      </c>
      <c r="C16" s="134">
        <v>64</v>
      </c>
      <c r="D16" s="135">
        <v>77</v>
      </c>
      <c r="E16" s="135">
        <v>10</v>
      </c>
      <c r="F16" s="134">
        <v>77</v>
      </c>
      <c r="G16" s="135">
        <v>0</v>
      </c>
      <c r="H16" s="135">
        <v>12</v>
      </c>
      <c r="I16" s="135">
        <v>0</v>
      </c>
      <c r="J16" s="134">
        <v>0</v>
      </c>
      <c r="K16" s="134">
        <v>0</v>
      </c>
      <c r="L16" s="134">
        <v>73</v>
      </c>
      <c r="M16" s="134">
        <v>44</v>
      </c>
      <c r="N16" s="134">
        <v>3001</v>
      </c>
      <c r="O16" s="134">
        <v>2989</v>
      </c>
      <c r="P16" s="134"/>
      <c r="Q16" s="134"/>
      <c r="R16" s="134">
        <v>21</v>
      </c>
      <c r="S16" s="134" t="s">
        <v>75</v>
      </c>
      <c r="T16" s="136">
        <v>12.2</v>
      </c>
      <c r="U16" s="134" t="s">
        <v>75</v>
      </c>
      <c r="V16" s="134">
        <v>0</v>
      </c>
      <c r="W16" s="134">
        <v>1</v>
      </c>
      <c r="X16" s="136">
        <v>73.8</v>
      </c>
      <c r="Y16" s="134">
        <v>629</v>
      </c>
      <c r="Z16" s="232"/>
      <c r="AA16" s="137"/>
    </row>
    <row r="17" spans="1:27" ht="16.350000000000001" customHeight="1" x14ac:dyDescent="0.3">
      <c r="A17" s="133">
        <v>2</v>
      </c>
      <c r="B17" s="138">
        <v>88</v>
      </c>
      <c r="C17" s="134">
        <v>71</v>
      </c>
      <c r="D17" s="135">
        <v>80</v>
      </c>
      <c r="E17" s="135">
        <v>12</v>
      </c>
      <c r="F17" s="134">
        <v>85</v>
      </c>
      <c r="G17" s="135">
        <v>0</v>
      </c>
      <c r="H17" s="135">
        <v>15</v>
      </c>
      <c r="I17" s="134">
        <v>0</v>
      </c>
      <c r="J17" s="134">
        <v>0</v>
      </c>
      <c r="K17" s="134">
        <v>0</v>
      </c>
      <c r="L17" s="134">
        <v>72</v>
      </c>
      <c r="M17" s="134">
        <v>48</v>
      </c>
      <c r="N17" s="134">
        <v>2994</v>
      </c>
      <c r="O17" s="134">
        <v>2975</v>
      </c>
      <c r="P17" s="134"/>
      <c r="Q17" s="134"/>
      <c r="R17" s="134">
        <v>14</v>
      </c>
      <c r="S17" s="134" t="s">
        <v>138</v>
      </c>
      <c r="T17" s="136">
        <v>8.6</v>
      </c>
      <c r="U17" s="134" t="s">
        <v>139</v>
      </c>
      <c r="V17" s="134">
        <v>7</v>
      </c>
      <c r="W17" s="134">
        <v>6</v>
      </c>
      <c r="X17" s="140">
        <v>75.2</v>
      </c>
      <c r="Y17" s="138">
        <v>635</v>
      </c>
      <c r="Z17" s="232"/>
      <c r="AA17" s="137"/>
    </row>
    <row r="18" spans="1:27" ht="16.350000000000001" customHeight="1" x14ac:dyDescent="0.3">
      <c r="A18" s="133">
        <v>3</v>
      </c>
      <c r="B18" s="134">
        <v>98</v>
      </c>
      <c r="C18" s="134">
        <v>76</v>
      </c>
      <c r="D18" s="135">
        <v>87</v>
      </c>
      <c r="E18" s="135">
        <v>20</v>
      </c>
      <c r="F18" s="134">
        <v>83</v>
      </c>
      <c r="G18" s="135">
        <v>0</v>
      </c>
      <c r="H18" s="135">
        <v>22</v>
      </c>
      <c r="I18" s="135">
        <v>0</v>
      </c>
      <c r="J18" s="134">
        <v>0</v>
      </c>
      <c r="K18" s="134">
        <v>0</v>
      </c>
      <c r="L18" s="134">
        <v>68</v>
      </c>
      <c r="M18" s="134">
        <v>33</v>
      </c>
      <c r="N18" s="134">
        <v>2978</v>
      </c>
      <c r="O18" s="134">
        <v>2970</v>
      </c>
      <c r="P18" s="134"/>
      <c r="Q18" s="134"/>
      <c r="R18" s="134">
        <v>16</v>
      </c>
      <c r="S18" s="134" t="s">
        <v>75</v>
      </c>
      <c r="T18" s="136">
        <v>6.8</v>
      </c>
      <c r="U18" s="134" t="s">
        <v>141</v>
      </c>
      <c r="V18" s="134">
        <v>8</v>
      </c>
      <c r="W18" s="134">
        <v>0</v>
      </c>
      <c r="X18" s="136">
        <v>76.3</v>
      </c>
      <c r="Y18" s="134">
        <v>643</v>
      </c>
      <c r="Z18" s="232" t="s">
        <v>460</v>
      </c>
      <c r="AA18" s="137"/>
    </row>
    <row r="19" spans="1:27" ht="16.350000000000001" customHeight="1" x14ac:dyDescent="0.3">
      <c r="A19" s="133">
        <v>4</v>
      </c>
      <c r="B19" s="134">
        <v>97</v>
      </c>
      <c r="C19" s="134">
        <v>75</v>
      </c>
      <c r="D19" s="135">
        <v>86</v>
      </c>
      <c r="E19" s="135">
        <v>20</v>
      </c>
      <c r="F19" s="134">
        <v>85</v>
      </c>
      <c r="G19" s="135">
        <v>0</v>
      </c>
      <c r="H19" s="135">
        <v>21</v>
      </c>
      <c r="I19" s="134">
        <v>0</v>
      </c>
      <c r="J19" s="134">
        <v>0</v>
      </c>
      <c r="K19" s="134">
        <v>0</v>
      </c>
      <c r="L19" s="134">
        <v>70</v>
      </c>
      <c r="M19" s="134">
        <v>28</v>
      </c>
      <c r="N19" s="134">
        <v>2976</v>
      </c>
      <c r="O19" s="134">
        <v>2963</v>
      </c>
      <c r="P19" s="134"/>
      <c r="Q19" s="134"/>
      <c r="R19" s="134">
        <v>26</v>
      </c>
      <c r="S19" s="134" t="s">
        <v>138</v>
      </c>
      <c r="T19" s="136">
        <v>11.7</v>
      </c>
      <c r="U19" s="139" t="s">
        <v>75</v>
      </c>
      <c r="V19" s="134">
        <v>2</v>
      </c>
      <c r="W19" s="134">
        <v>0</v>
      </c>
      <c r="X19" s="136">
        <v>77.5</v>
      </c>
      <c r="Y19" s="134">
        <v>639</v>
      </c>
      <c r="Z19" s="232" t="s">
        <v>461</v>
      </c>
      <c r="AA19" s="137"/>
    </row>
    <row r="20" spans="1:27" ht="16.350000000000001" customHeight="1" x14ac:dyDescent="0.3">
      <c r="A20" s="133">
        <v>5</v>
      </c>
      <c r="B20" s="138">
        <v>90</v>
      </c>
      <c r="C20" s="134">
        <v>74</v>
      </c>
      <c r="D20" s="135">
        <v>82</v>
      </c>
      <c r="E20" s="135">
        <v>16</v>
      </c>
      <c r="F20" s="134">
        <v>74</v>
      </c>
      <c r="G20" s="135">
        <v>0</v>
      </c>
      <c r="H20" s="135">
        <v>11</v>
      </c>
      <c r="I20" s="134" t="s">
        <v>49</v>
      </c>
      <c r="J20" s="134">
        <v>0</v>
      </c>
      <c r="K20" s="134">
        <v>0</v>
      </c>
      <c r="L20" s="134">
        <v>80</v>
      </c>
      <c r="M20" s="134">
        <v>52</v>
      </c>
      <c r="N20" s="134">
        <v>2969</v>
      </c>
      <c r="O20" s="134">
        <v>2959</v>
      </c>
      <c r="P20" s="134"/>
      <c r="Q20" s="134"/>
      <c r="R20" s="134">
        <v>20</v>
      </c>
      <c r="S20" s="134" t="s">
        <v>138</v>
      </c>
      <c r="T20" s="136">
        <v>10.7</v>
      </c>
      <c r="U20" s="134" t="s">
        <v>75</v>
      </c>
      <c r="V20" s="134">
        <v>1</v>
      </c>
      <c r="W20" s="134">
        <v>5</v>
      </c>
      <c r="X20" s="140">
        <v>77.900000000000006</v>
      </c>
      <c r="Y20" s="138">
        <v>610</v>
      </c>
      <c r="Z20" s="232"/>
      <c r="AA20" s="137"/>
    </row>
    <row r="21" spans="1:27" ht="16.350000000000001" customHeight="1" x14ac:dyDescent="0.3">
      <c r="A21" s="133">
        <v>6</v>
      </c>
      <c r="B21" s="134">
        <v>74</v>
      </c>
      <c r="C21" s="134">
        <v>59</v>
      </c>
      <c r="D21" s="135">
        <v>67</v>
      </c>
      <c r="E21" s="135">
        <v>1</v>
      </c>
      <c r="F21" s="134">
        <v>59</v>
      </c>
      <c r="G21" s="135">
        <v>0</v>
      </c>
      <c r="H21" s="135">
        <v>2</v>
      </c>
      <c r="I21" s="141">
        <v>0.01</v>
      </c>
      <c r="J21" s="134">
        <v>0</v>
      </c>
      <c r="K21" s="134">
        <v>0</v>
      </c>
      <c r="L21" s="134">
        <v>95</v>
      </c>
      <c r="M21" s="134">
        <v>75</v>
      </c>
      <c r="N21" s="134">
        <v>2999</v>
      </c>
      <c r="O21" s="134">
        <v>2968</v>
      </c>
      <c r="P21" s="134"/>
      <c r="Q21" s="134"/>
      <c r="R21" s="134">
        <v>18</v>
      </c>
      <c r="S21" s="134" t="s">
        <v>51</v>
      </c>
      <c r="T21" s="136">
        <v>9.5</v>
      </c>
      <c r="U21" s="134" t="s">
        <v>78</v>
      </c>
      <c r="V21" s="134">
        <v>10</v>
      </c>
      <c r="W21" s="134">
        <v>10</v>
      </c>
      <c r="X21" s="136">
        <v>73.7</v>
      </c>
      <c r="Y21" s="134">
        <v>355</v>
      </c>
      <c r="Z21" s="232"/>
      <c r="AA21" s="137"/>
    </row>
    <row r="22" spans="1:27" ht="16.350000000000001" customHeight="1" x14ac:dyDescent="0.3">
      <c r="A22" s="133">
        <v>7</v>
      </c>
      <c r="B22" s="134">
        <v>64</v>
      </c>
      <c r="C22" s="134">
        <v>56</v>
      </c>
      <c r="D22" s="135">
        <v>60</v>
      </c>
      <c r="E22" s="135">
        <v>-6</v>
      </c>
      <c r="F22" s="134">
        <v>57</v>
      </c>
      <c r="G22" s="135">
        <v>5</v>
      </c>
      <c r="H22" s="135">
        <v>0</v>
      </c>
      <c r="I22" s="134">
        <v>0</v>
      </c>
      <c r="J22" s="134">
        <v>0</v>
      </c>
      <c r="K22" s="134">
        <v>0</v>
      </c>
      <c r="L22" s="134">
        <v>94</v>
      </c>
      <c r="M22" s="134">
        <v>71</v>
      </c>
      <c r="N22" s="134">
        <v>3007</v>
      </c>
      <c r="O22" s="134">
        <v>2999</v>
      </c>
      <c r="P22" s="134"/>
      <c r="Q22" s="134"/>
      <c r="R22" s="134">
        <v>10</v>
      </c>
      <c r="S22" s="134" t="s">
        <v>148</v>
      </c>
      <c r="T22" s="136">
        <v>5.4</v>
      </c>
      <c r="U22" s="134" t="s">
        <v>147</v>
      </c>
      <c r="V22" s="134">
        <v>10</v>
      </c>
      <c r="W22" s="134">
        <v>10</v>
      </c>
      <c r="X22" s="136">
        <v>69.400000000000006</v>
      </c>
      <c r="Y22" s="134">
        <v>201</v>
      </c>
      <c r="Z22" s="232"/>
      <c r="AA22" s="137"/>
    </row>
    <row r="23" spans="1:27" ht="16.350000000000001" customHeight="1" x14ac:dyDescent="0.3">
      <c r="A23" s="133">
        <v>8</v>
      </c>
      <c r="B23" s="134">
        <v>78</v>
      </c>
      <c r="C23" s="134">
        <v>52</v>
      </c>
      <c r="D23" s="135">
        <v>65</v>
      </c>
      <c r="E23" s="135">
        <v>1</v>
      </c>
      <c r="F23" s="134">
        <v>64</v>
      </c>
      <c r="G23" s="135">
        <v>0</v>
      </c>
      <c r="H23" s="135">
        <v>0</v>
      </c>
      <c r="I23" s="134">
        <v>0</v>
      </c>
      <c r="J23" s="134">
        <v>0</v>
      </c>
      <c r="K23" s="134">
        <v>0</v>
      </c>
      <c r="L23" s="134">
        <v>96</v>
      </c>
      <c r="M23" s="134">
        <v>46</v>
      </c>
      <c r="N23" s="134">
        <v>3014</v>
      </c>
      <c r="O23" s="134">
        <v>3005</v>
      </c>
      <c r="P23" s="134"/>
      <c r="Q23" s="134"/>
      <c r="R23" s="134">
        <v>10</v>
      </c>
      <c r="S23" s="134" t="s">
        <v>75</v>
      </c>
      <c r="T23" s="136">
        <v>6.2</v>
      </c>
      <c r="U23" s="134" t="s">
        <v>138</v>
      </c>
      <c r="V23" s="134">
        <v>1</v>
      </c>
      <c r="W23" s="134">
        <v>0</v>
      </c>
      <c r="X23" s="136">
        <v>69.599999999999994</v>
      </c>
      <c r="Y23" s="134">
        <v>629</v>
      </c>
      <c r="Z23" s="232" t="s">
        <v>462</v>
      </c>
      <c r="AA23" s="137"/>
    </row>
    <row r="24" spans="1:27" ht="16.350000000000001" customHeight="1" x14ac:dyDescent="0.3">
      <c r="A24" s="133">
        <v>9</v>
      </c>
      <c r="B24" s="134">
        <v>77</v>
      </c>
      <c r="C24" s="134">
        <v>61</v>
      </c>
      <c r="D24" s="135">
        <v>69</v>
      </c>
      <c r="E24" s="135">
        <v>5</v>
      </c>
      <c r="F24" s="134">
        <v>62</v>
      </c>
      <c r="G24" s="135">
        <v>0</v>
      </c>
      <c r="H24" s="135">
        <v>4</v>
      </c>
      <c r="I24" s="141">
        <v>7.0000000000000007E-2</v>
      </c>
      <c r="J24" s="135">
        <v>0</v>
      </c>
      <c r="K24" s="134">
        <v>0</v>
      </c>
      <c r="L24" s="134">
        <v>92</v>
      </c>
      <c r="M24" s="134">
        <v>58</v>
      </c>
      <c r="N24" s="134">
        <v>3016</v>
      </c>
      <c r="O24" s="134">
        <v>3008</v>
      </c>
      <c r="P24" s="134"/>
      <c r="Q24" s="134"/>
      <c r="R24" s="134">
        <v>12</v>
      </c>
      <c r="S24" s="134" t="s">
        <v>138</v>
      </c>
      <c r="T24" s="136">
        <v>7.2</v>
      </c>
      <c r="U24" s="134" t="s">
        <v>139</v>
      </c>
      <c r="V24" s="134">
        <v>2</v>
      </c>
      <c r="W24" s="134">
        <v>10</v>
      </c>
      <c r="X24" s="136">
        <v>71.099999999999994</v>
      </c>
      <c r="Y24" s="134">
        <v>800</v>
      </c>
      <c r="Z24" s="232" t="s">
        <v>317</v>
      </c>
      <c r="AA24" s="137"/>
    </row>
    <row r="25" spans="1:27" ht="16.350000000000001" customHeight="1" x14ac:dyDescent="0.3">
      <c r="A25" s="133">
        <v>10</v>
      </c>
      <c r="B25" s="134">
        <v>72</v>
      </c>
      <c r="C25" s="134">
        <v>61</v>
      </c>
      <c r="D25" s="135">
        <v>67</v>
      </c>
      <c r="E25" s="135">
        <v>3</v>
      </c>
      <c r="F25" s="134">
        <v>61</v>
      </c>
      <c r="G25" s="135">
        <v>0</v>
      </c>
      <c r="H25" s="135">
        <v>2</v>
      </c>
      <c r="I25" s="135">
        <v>0</v>
      </c>
      <c r="J25" s="135">
        <v>0</v>
      </c>
      <c r="K25" s="134">
        <v>0</v>
      </c>
      <c r="L25" s="134">
        <v>97</v>
      </c>
      <c r="M25" s="134">
        <v>51</v>
      </c>
      <c r="N25" s="134">
        <v>3021</v>
      </c>
      <c r="O25" s="134">
        <v>3013</v>
      </c>
      <c r="P25" s="134"/>
      <c r="Q25" s="134"/>
      <c r="R25" s="134">
        <v>16</v>
      </c>
      <c r="S25" s="134" t="s">
        <v>148</v>
      </c>
      <c r="T25" s="136">
        <v>7.6</v>
      </c>
      <c r="U25" s="134" t="s">
        <v>51</v>
      </c>
      <c r="V25" s="134">
        <v>10</v>
      </c>
      <c r="W25" s="134">
        <v>9</v>
      </c>
      <c r="X25" s="136">
        <v>70.2</v>
      </c>
      <c r="Y25" s="134">
        <v>766</v>
      </c>
      <c r="Z25" s="232"/>
      <c r="AA25" s="137"/>
    </row>
    <row r="26" spans="1:27" ht="16.350000000000001" customHeight="1" x14ac:dyDescent="0.3">
      <c r="A26" s="133">
        <v>11</v>
      </c>
      <c r="B26" s="134">
        <v>72</v>
      </c>
      <c r="C26" s="134">
        <v>53</v>
      </c>
      <c r="D26" s="135">
        <v>63</v>
      </c>
      <c r="E26" s="135">
        <v>-1</v>
      </c>
      <c r="F26" s="134">
        <v>58</v>
      </c>
      <c r="G26" s="135">
        <v>2</v>
      </c>
      <c r="H26" s="135">
        <v>0</v>
      </c>
      <c r="I26" s="141">
        <v>0.06</v>
      </c>
      <c r="J26" s="135">
        <v>0</v>
      </c>
      <c r="K26" s="134">
        <v>0</v>
      </c>
      <c r="L26" s="134">
        <v>93</v>
      </c>
      <c r="M26" s="134">
        <v>41</v>
      </c>
      <c r="N26" s="134">
        <v>3022</v>
      </c>
      <c r="O26" s="134">
        <v>3010</v>
      </c>
      <c r="P26" s="134"/>
      <c r="Q26" s="134"/>
      <c r="R26" s="134">
        <v>13</v>
      </c>
      <c r="S26" s="134" t="s">
        <v>147</v>
      </c>
      <c r="T26" s="136">
        <v>7.4</v>
      </c>
      <c r="U26" s="134" t="s">
        <v>51</v>
      </c>
      <c r="V26" s="134">
        <v>5</v>
      </c>
      <c r="W26" s="134">
        <v>8</v>
      </c>
      <c r="X26" s="136">
        <v>69.099999999999994</v>
      </c>
      <c r="Y26" s="134">
        <v>844</v>
      </c>
      <c r="Z26" s="232"/>
      <c r="AA26" s="137"/>
    </row>
    <row r="27" spans="1:27" ht="16.350000000000001" customHeight="1" x14ac:dyDescent="0.3">
      <c r="A27" s="133">
        <v>12</v>
      </c>
      <c r="B27" s="134">
        <v>65</v>
      </c>
      <c r="C27" s="134">
        <v>50</v>
      </c>
      <c r="D27" s="135">
        <v>58</v>
      </c>
      <c r="E27" s="135">
        <v>-5</v>
      </c>
      <c r="F27" s="134">
        <v>50</v>
      </c>
      <c r="G27" s="135">
        <v>7</v>
      </c>
      <c r="H27" s="135">
        <v>0</v>
      </c>
      <c r="I27" s="141">
        <v>0.05</v>
      </c>
      <c r="J27" s="135">
        <v>0</v>
      </c>
      <c r="K27" s="134">
        <v>0</v>
      </c>
      <c r="L27" s="134">
        <v>98</v>
      </c>
      <c r="M27" s="134">
        <v>62</v>
      </c>
      <c r="N27" s="134">
        <v>3018</v>
      </c>
      <c r="O27" s="134">
        <v>3008</v>
      </c>
      <c r="P27" s="134"/>
      <c r="Q27" s="134"/>
      <c r="R27" s="134">
        <v>16</v>
      </c>
      <c r="S27" s="134" t="s">
        <v>51</v>
      </c>
      <c r="T27" s="136">
        <v>8.5</v>
      </c>
      <c r="U27" s="134" t="s">
        <v>78</v>
      </c>
      <c r="V27" s="134">
        <v>3</v>
      </c>
      <c r="W27" s="134">
        <v>10</v>
      </c>
      <c r="X27" s="136">
        <v>67.099999999999994</v>
      </c>
      <c r="Y27" s="134">
        <v>838</v>
      </c>
      <c r="Z27" s="232"/>
      <c r="AA27" s="137"/>
    </row>
    <row r="28" spans="1:27" ht="16.350000000000001" customHeight="1" x14ac:dyDescent="0.3">
      <c r="A28" s="133">
        <v>13</v>
      </c>
      <c r="B28" s="134">
        <v>66</v>
      </c>
      <c r="C28" s="134">
        <v>45</v>
      </c>
      <c r="D28" s="135">
        <v>56</v>
      </c>
      <c r="E28" s="135">
        <v>-6</v>
      </c>
      <c r="F28" s="134">
        <v>54</v>
      </c>
      <c r="G28" s="135">
        <v>9</v>
      </c>
      <c r="H28" s="135">
        <v>0</v>
      </c>
      <c r="I28" s="135">
        <v>0</v>
      </c>
      <c r="J28" s="135">
        <v>0</v>
      </c>
      <c r="K28" s="134">
        <v>0</v>
      </c>
      <c r="L28" s="134">
        <v>96</v>
      </c>
      <c r="M28" s="134">
        <v>41</v>
      </c>
      <c r="N28" s="134">
        <v>3022</v>
      </c>
      <c r="O28" s="134">
        <v>3007</v>
      </c>
      <c r="P28" s="134"/>
      <c r="Q28" s="134"/>
      <c r="R28" s="134">
        <v>12</v>
      </c>
      <c r="S28" s="134" t="s">
        <v>75</v>
      </c>
      <c r="T28" s="136">
        <v>7.4</v>
      </c>
      <c r="U28" s="134" t="s">
        <v>138</v>
      </c>
      <c r="V28" s="134">
        <v>0</v>
      </c>
      <c r="W28" s="134">
        <v>0</v>
      </c>
      <c r="X28" s="136">
        <v>65.099999999999994</v>
      </c>
      <c r="Y28" s="134">
        <v>664</v>
      </c>
      <c r="Z28" s="232"/>
      <c r="AA28" s="137"/>
    </row>
    <row r="29" spans="1:27" ht="16.350000000000001" customHeight="1" x14ac:dyDescent="0.3">
      <c r="A29" s="133">
        <v>14</v>
      </c>
      <c r="B29" s="134">
        <v>82</v>
      </c>
      <c r="C29" s="192">
        <v>50</v>
      </c>
      <c r="D29" s="135">
        <v>66</v>
      </c>
      <c r="E29" s="135">
        <v>7</v>
      </c>
      <c r="F29" s="134">
        <v>73</v>
      </c>
      <c r="G29" s="135">
        <v>0</v>
      </c>
      <c r="H29" s="135">
        <v>1</v>
      </c>
      <c r="I29" s="135">
        <v>0</v>
      </c>
      <c r="J29" s="135">
        <v>0</v>
      </c>
      <c r="K29" s="134">
        <v>0</v>
      </c>
      <c r="L29" s="134">
        <v>89</v>
      </c>
      <c r="M29" s="134">
        <v>36</v>
      </c>
      <c r="N29" s="134">
        <v>3010</v>
      </c>
      <c r="O29" s="134">
        <v>2993</v>
      </c>
      <c r="P29" s="134"/>
      <c r="Q29" s="134"/>
      <c r="R29" s="134">
        <v>21</v>
      </c>
      <c r="S29" s="134" t="s">
        <v>75</v>
      </c>
      <c r="T29" s="136">
        <v>10.5</v>
      </c>
      <c r="U29" s="134" t="s">
        <v>75</v>
      </c>
      <c r="V29" s="134">
        <v>1</v>
      </c>
      <c r="W29" s="134">
        <v>10</v>
      </c>
      <c r="X29" s="136">
        <v>66.599999999999994</v>
      </c>
      <c r="Y29" s="134">
        <v>645</v>
      </c>
      <c r="Z29" s="232"/>
      <c r="AA29" s="137"/>
    </row>
    <row r="30" spans="1:27" ht="16.350000000000001" customHeight="1" x14ac:dyDescent="0.3">
      <c r="A30" s="133">
        <v>15</v>
      </c>
      <c r="B30" s="134">
        <v>73</v>
      </c>
      <c r="C30" s="134">
        <v>60</v>
      </c>
      <c r="D30" s="135">
        <v>67</v>
      </c>
      <c r="E30" s="135">
        <v>8</v>
      </c>
      <c r="F30" s="134">
        <v>62</v>
      </c>
      <c r="G30" s="135">
        <v>0</v>
      </c>
      <c r="H30" s="135">
        <v>2</v>
      </c>
      <c r="I30" s="141">
        <v>0.18</v>
      </c>
      <c r="J30" s="135">
        <v>0</v>
      </c>
      <c r="K30" s="134">
        <v>0</v>
      </c>
      <c r="L30" s="134">
        <v>95</v>
      </c>
      <c r="M30" s="134">
        <v>42</v>
      </c>
      <c r="N30" s="134">
        <v>3004</v>
      </c>
      <c r="O30" s="134">
        <v>2994</v>
      </c>
      <c r="P30" s="134"/>
      <c r="Q30" s="134"/>
      <c r="R30" s="134">
        <v>10</v>
      </c>
      <c r="S30" s="134" t="s">
        <v>75</v>
      </c>
      <c r="T30" s="136">
        <v>5.7</v>
      </c>
      <c r="U30" s="134" t="s">
        <v>141</v>
      </c>
      <c r="V30" s="134">
        <v>10</v>
      </c>
      <c r="W30" s="134">
        <v>0</v>
      </c>
      <c r="X30" s="136">
        <v>66.900000000000006</v>
      </c>
      <c r="Y30" s="134">
        <v>325</v>
      </c>
      <c r="Z30" s="232"/>
      <c r="AA30" s="137"/>
    </row>
    <row r="31" spans="1:27" ht="16.350000000000001" customHeight="1" x14ac:dyDescent="0.3">
      <c r="A31" s="133">
        <v>16</v>
      </c>
      <c r="B31" s="134">
        <v>71</v>
      </c>
      <c r="C31" s="134">
        <v>52</v>
      </c>
      <c r="D31" s="135">
        <v>62</v>
      </c>
      <c r="E31" s="135">
        <v>2</v>
      </c>
      <c r="F31" s="134">
        <v>58</v>
      </c>
      <c r="G31" s="135">
        <v>3</v>
      </c>
      <c r="H31" s="135">
        <v>0</v>
      </c>
      <c r="I31" s="135">
        <v>0</v>
      </c>
      <c r="J31" s="135">
        <v>0</v>
      </c>
      <c r="K31" s="134">
        <v>0</v>
      </c>
      <c r="L31" s="134">
        <v>100</v>
      </c>
      <c r="M31" s="134">
        <v>53</v>
      </c>
      <c r="N31" s="134">
        <v>3007</v>
      </c>
      <c r="O31" s="134">
        <v>2998</v>
      </c>
      <c r="P31" s="134"/>
      <c r="Q31" s="134"/>
      <c r="R31" s="134">
        <v>13</v>
      </c>
      <c r="S31" s="134" t="s">
        <v>143</v>
      </c>
      <c r="T31" s="136">
        <v>5.7</v>
      </c>
      <c r="U31" s="134" t="s">
        <v>143</v>
      </c>
      <c r="V31" s="134">
        <v>6</v>
      </c>
      <c r="W31" s="134">
        <v>1</v>
      </c>
      <c r="X31" s="136"/>
      <c r="Y31" s="134">
        <v>635</v>
      </c>
      <c r="Z31" s="232" t="s">
        <v>463</v>
      </c>
      <c r="AA31" s="137"/>
    </row>
    <row r="32" spans="1:27" ht="16.350000000000001" customHeight="1" x14ac:dyDescent="0.3">
      <c r="A32" s="133">
        <v>17</v>
      </c>
      <c r="B32" s="134">
        <v>72</v>
      </c>
      <c r="C32" s="134">
        <v>51</v>
      </c>
      <c r="D32" s="135">
        <v>62</v>
      </c>
      <c r="E32" s="135">
        <v>1</v>
      </c>
      <c r="F32" s="134">
        <v>58</v>
      </c>
      <c r="G32" s="135">
        <v>3</v>
      </c>
      <c r="H32" s="135">
        <v>0</v>
      </c>
      <c r="I32" s="135">
        <v>0</v>
      </c>
      <c r="J32" s="135">
        <v>0</v>
      </c>
      <c r="K32" s="134">
        <v>0</v>
      </c>
      <c r="L32" s="134">
        <v>97</v>
      </c>
      <c r="M32" s="134">
        <v>51</v>
      </c>
      <c r="N32" s="134">
        <v>3014</v>
      </c>
      <c r="O32" s="134">
        <v>3001</v>
      </c>
      <c r="P32" s="134"/>
      <c r="Q32" s="134"/>
      <c r="R32" s="134">
        <v>10</v>
      </c>
      <c r="S32" s="134" t="s">
        <v>51</v>
      </c>
      <c r="T32" s="136">
        <v>6.6</v>
      </c>
      <c r="U32" s="134" t="s">
        <v>147</v>
      </c>
      <c r="V32" s="134">
        <v>2</v>
      </c>
      <c r="W32" s="134">
        <v>7</v>
      </c>
      <c r="X32" s="136">
        <v>67.599999999999994</v>
      </c>
      <c r="Y32" s="134">
        <v>796</v>
      </c>
      <c r="Z32" s="232" t="s">
        <v>145</v>
      </c>
      <c r="AA32" s="137"/>
    </row>
    <row r="33" spans="1:29" ht="16.350000000000001" customHeight="1" x14ac:dyDescent="0.3">
      <c r="A33" s="133">
        <v>18</v>
      </c>
      <c r="B33" s="134">
        <v>76</v>
      </c>
      <c r="C33" s="134">
        <v>54</v>
      </c>
      <c r="D33" s="135">
        <v>65</v>
      </c>
      <c r="E33" s="135">
        <v>4</v>
      </c>
      <c r="F33" s="134">
        <v>67</v>
      </c>
      <c r="G33" s="135">
        <v>0</v>
      </c>
      <c r="H33" s="135">
        <v>0</v>
      </c>
      <c r="I33" s="141">
        <v>0.01</v>
      </c>
      <c r="J33" s="135">
        <v>0</v>
      </c>
      <c r="K33" s="134">
        <v>0</v>
      </c>
      <c r="L33" s="134">
        <v>91</v>
      </c>
      <c r="M33" s="134">
        <v>43</v>
      </c>
      <c r="N33" s="134">
        <v>3004</v>
      </c>
      <c r="O33" s="134">
        <v>2983</v>
      </c>
      <c r="P33" s="134"/>
      <c r="Q33" s="134"/>
      <c r="R33" s="134">
        <v>15</v>
      </c>
      <c r="S33" s="134" t="s">
        <v>138</v>
      </c>
      <c r="T33" s="136">
        <v>9.4</v>
      </c>
      <c r="U33" s="134" t="s">
        <v>138</v>
      </c>
      <c r="V33" s="134">
        <v>0</v>
      </c>
      <c r="W33" s="134">
        <v>10</v>
      </c>
      <c r="X33" s="136">
        <v>67.099999999999994</v>
      </c>
      <c r="Y33" s="134">
        <v>673</v>
      </c>
      <c r="Z33" s="232"/>
      <c r="AA33" s="137"/>
      <c r="AB33" s="41"/>
      <c r="AC33" s="41"/>
    </row>
    <row r="34" spans="1:29" ht="16.350000000000001" customHeight="1" x14ac:dyDescent="0.3">
      <c r="A34" s="133">
        <v>19</v>
      </c>
      <c r="B34" s="134">
        <v>80</v>
      </c>
      <c r="C34" s="134">
        <v>60</v>
      </c>
      <c r="D34" s="135">
        <v>70</v>
      </c>
      <c r="E34" s="135">
        <v>10</v>
      </c>
      <c r="F34" s="134">
        <v>68</v>
      </c>
      <c r="G34" s="135">
        <v>0</v>
      </c>
      <c r="H34" s="135">
        <v>5</v>
      </c>
      <c r="I34" s="135">
        <v>0</v>
      </c>
      <c r="J34" s="135">
        <v>0</v>
      </c>
      <c r="K34" s="134">
        <v>0</v>
      </c>
      <c r="L34" s="134">
        <v>81</v>
      </c>
      <c r="M34" s="134">
        <v>54</v>
      </c>
      <c r="N34" s="134">
        <v>2986</v>
      </c>
      <c r="O34" s="134">
        <v>2975</v>
      </c>
      <c r="P34" s="134"/>
      <c r="Q34" s="134"/>
      <c r="R34" s="134">
        <v>17</v>
      </c>
      <c r="S34" s="134" t="s">
        <v>138</v>
      </c>
      <c r="T34" s="136">
        <v>10.7</v>
      </c>
      <c r="U34" s="134" t="s">
        <v>139</v>
      </c>
      <c r="V34" s="134">
        <v>2</v>
      </c>
      <c r="W34" s="134">
        <v>1</v>
      </c>
      <c r="X34" s="136">
        <v>68.2</v>
      </c>
      <c r="Y34" s="134">
        <v>638</v>
      </c>
      <c r="Z34" s="232"/>
      <c r="AA34" s="137"/>
      <c r="AB34" s="23"/>
      <c r="AC34" s="466"/>
    </row>
    <row r="35" spans="1:29" ht="16.350000000000001" customHeight="1" x14ac:dyDescent="0.3">
      <c r="A35" s="133">
        <v>20</v>
      </c>
      <c r="B35" s="134">
        <v>85</v>
      </c>
      <c r="C35" s="138">
        <v>61</v>
      </c>
      <c r="D35" s="135">
        <v>73</v>
      </c>
      <c r="E35" s="135">
        <v>15</v>
      </c>
      <c r="F35" s="134">
        <v>70</v>
      </c>
      <c r="G35" s="135">
        <v>0</v>
      </c>
      <c r="H35" s="135">
        <v>8</v>
      </c>
      <c r="I35" s="135">
        <v>0</v>
      </c>
      <c r="J35" s="135">
        <v>0</v>
      </c>
      <c r="K35" s="134">
        <v>0</v>
      </c>
      <c r="L35" s="134">
        <v>89</v>
      </c>
      <c r="M35" s="134">
        <v>45</v>
      </c>
      <c r="N35" s="134">
        <v>3003</v>
      </c>
      <c r="O35" s="134">
        <v>2984</v>
      </c>
      <c r="P35" s="134"/>
      <c r="Q35" s="134"/>
      <c r="R35" s="134">
        <v>17</v>
      </c>
      <c r="S35" s="134" t="s">
        <v>75</v>
      </c>
      <c r="T35" s="136">
        <v>10.3</v>
      </c>
      <c r="U35" s="134" t="s">
        <v>138</v>
      </c>
      <c r="V35" s="134">
        <v>0</v>
      </c>
      <c r="W35" s="134">
        <v>0</v>
      </c>
      <c r="X35" s="136">
        <v>69.599999999999994</v>
      </c>
      <c r="Y35" s="134">
        <v>592</v>
      </c>
      <c r="Z35" s="232"/>
      <c r="AA35" s="137"/>
      <c r="AB35" s="466"/>
      <c r="AC35" s="466"/>
    </row>
    <row r="36" spans="1:29" ht="16.350000000000001" customHeight="1" x14ac:dyDescent="0.3">
      <c r="A36" s="133">
        <v>21</v>
      </c>
      <c r="B36" s="134">
        <v>84</v>
      </c>
      <c r="C36" s="134">
        <v>63</v>
      </c>
      <c r="D36" s="135">
        <v>74</v>
      </c>
      <c r="E36" s="135">
        <v>18</v>
      </c>
      <c r="F36" s="134">
        <v>69</v>
      </c>
      <c r="G36" s="135">
        <v>0</v>
      </c>
      <c r="H36" s="135">
        <v>9</v>
      </c>
      <c r="I36" s="135">
        <v>0</v>
      </c>
      <c r="J36" s="135">
        <v>0</v>
      </c>
      <c r="K36" s="134">
        <v>0</v>
      </c>
      <c r="L36" s="134">
        <v>91</v>
      </c>
      <c r="M36" s="134">
        <v>41</v>
      </c>
      <c r="N36" s="134">
        <v>3017</v>
      </c>
      <c r="O36" s="134">
        <v>3003</v>
      </c>
      <c r="P36" s="134"/>
      <c r="Q36" s="134"/>
      <c r="R36" s="134">
        <v>13</v>
      </c>
      <c r="S36" s="134" t="s">
        <v>139</v>
      </c>
      <c r="T36" s="136">
        <v>7.3</v>
      </c>
      <c r="U36" s="134" t="s">
        <v>139</v>
      </c>
      <c r="V36" s="134">
        <v>1</v>
      </c>
      <c r="W36" s="134">
        <v>0</v>
      </c>
      <c r="X36" s="136">
        <v>71.400000000000006</v>
      </c>
      <c r="Y36" s="134">
        <v>671</v>
      </c>
      <c r="Z36" s="232"/>
      <c r="AA36" s="137"/>
      <c r="AB36" s="466"/>
      <c r="AC36" s="466"/>
    </row>
    <row r="37" spans="1:29" ht="16.350000000000001" customHeight="1" x14ac:dyDescent="0.3">
      <c r="A37" s="133">
        <v>22</v>
      </c>
      <c r="B37" s="134">
        <v>74</v>
      </c>
      <c r="C37" s="134">
        <v>64</v>
      </c>
      <c r="D37" s="135">
        <v>69</v>
      </c>
      <c r="E37" s="135">
        <v>14</v>
      </c>
      <c r="F37" s="134">
        <v>68</v>
      </c>
      <c r="G37" s="135">
        <v>0</v>
      </c>
      <c r="H37" s="135">
        <v>4</v>
      </c>
      <c r="I37" s="135" t="s">
        <v>49</v>
      </c>
      <c r="J37" s="135">
        <v>0</v>
      </c>
      <c r="K37" s="134">
        <v>0</v>
      </c>
      <c r="L37" s="134">
        <v>88</v>
      </c>
      <c r="M37" s="134">
        <v>65</v>
      </c>
      <c r="N37" s="134">
        <v>3013</v>
      </c>
      <c r="O37" s="134">
        <v>2999</v>
      </c>
      <c r="P37" s="134"/>
      <c r="Q37" s="134"/>
      <c r="R37" s="134">
        <v>15</v>
      </c>
      <c r="S37" s="134" t="s">
        <v>138</v>
      </c>
      <c r="T37" s="136">
        <v>9.5</v>
      </c>
      <c r="U37" s="134" t="s">
        <v>139</v>
      </c>
      <c r="V37" s="134">
        <v>8</v>
      </c>
      <c r="W37" s="134">
        <v>10</v>
      </c>
      <c r="X37" s="136">
        <v>69.3</v>
      </c>
      <c r="Y37" s="134">
        <v>603</v>
      </c>
      <c r="Z37" s="232"/>
      <c r="AA37" s="137"/>
      <c r="AB37" s="466"/>
      <c r="AC37" s="466"/>
    </row>
    <row r="38" spans="1:29" ht="16.350000000000001" customHeight="1" x14ac:dyDescent="0.3">
      <c r="A38" s="133">
        <v>23</v>
      </c>
      <c r="B38" s="134">
        <v>73</v>
      </c>
      <c r="C38" s="134">
        <v>63</v>
      </c>
      <c r="D38" s="135">
        <v>68</v>
      </c>
      <c r="E38" s="135">
        <v>13</v>
      </c>
      <c r="F38" s="134">
        <v>63</v>
      </c>
      <c r="G38" s="135">
        <v>0</v>
      </c>
      <c r="H38" s="135">
        <v>3</v>
      </c>
      <c r="I38" s="141">
        <v>1.1299999999999999</v>
      </c>
      <c r="J38" s="135">
        <v>0</v>
      </c>
      <c r="K38" s="134">
        <v>0</v>
      </c>
      <c r="L38" s="134">
        <v>100</v>
      </c>
      <c r="M38" s="134">
        <v>75</v>
      </c>
      <c r="N38" s="134">
        <v>2999</v>
      </c>
      <c r="O38" s="134">
        <v>2975</v>
      </c>
      <c r="P38" s="134"/>
      <c r="Q38" s="134"/>
      <c r="R38" s="134">
        <v>23</v>
      </c>
      <c r="S38" s="134" t="s">
        <v>138</v>
      </c>
      <c r="T38" s="136">
        <v>12.7</v>
      </c>
      <c r="U38" s="134" t="s">
        <v>139</v>
      </c>
      <c r="V38" s="134">
        <v>10</v>
      </c>
      <c r="W38" s="134">
        <v>10</v>
      </c>
      <c r="X38" s="136">
        <v>70.2</v>
      </c>
      <c r="Y38" s="134">
        <v>606</v>
      </c>
      <c r="Z38" s="232" t="s">
        <v>271</v>
      </c>
      <c r="AA38" s="137"/>
      <c r="AB38" s="466"/>
      <c r="AC38" s="466"/>
    </row>
    <row r="39" spans="1:29" ht="16.350000000000001" customHeight="1" x14ac:dyDescent="0.3">
      <c r="A39" s="133">
        <v>24</v>
      </c>
      <c r="B39" s="134">
        <v>71</v>
      </c>
      <c r="C39" s="142">
        <v>60</v>
      </c>
      <c r="D39" s="135">
        <v>66</v>
      </c>
      <c r="E39" s="135">
        <v>11</v>
      </c>
      <c r="F39" s="134">
        <v>64</v>
      </c>
      <c r="G39" s="135">
        <v>0</v>
      </c>
      <c r="H39" s="135">
        <v>1</v>
      </c>
      <c r="I39" s="141">
        <v>0.99</v>
      </c>
      <c r="J39" s="135">
        <v>0</v>
      </c>
      <c r="K39" s="134">
        <v>0</v>
      </c>
      <c r="L39" s="134">
        <v>100</v>
      </c>
      <c r="M39" s="134">
        <v>74</v>
      </c>
      <c r="N39" s="134">
        <v>2993</v>
      </c>
      <c r="O39" s="134">
        <v>2976</v>
      </c>
      <c r="P39" s="134"/>
      <c r="Q39" s="134"/>
      <c r="R39" s="134">
        <v>20</v>
      </c>
      <c r="S39" s="134" t="s">
        <v>138</v>
      </c>
      <c r="T39" s="136">
        <v>12.5</v>
      </c>
      <c r="U39" s="134" t="s">
        <v>138</v>
      </c>
      <c r="V39" s="134">
        <v>10</v>
      </c>
      <c r="W39" s="134">
        <v>9</v>
      </c>
      <c r="X39" s="136">
        <v>67.599999999999994</v>
      </c>
      <c r="Y39" s="134">
        <v>823</v>
      </c>
      <c r="Z39" s="232" t="s">
        <v>272</v>
      </c>
      <c r="AA39" s="137"/>
      <c r="AB39" s="466"/>
      <c r="AC39" s="466"/>
    </row>
    <row r="40" spans="1:29" ht="16.350000000000001" customHeight="1" x14ac:dyDescent="0.3">
      <c r="A40" s="133">
        <v>25</v>
      </c>
      <c r="B40" s="134">
        <v>64</v>
      </c>
      <c r="C40" s="134">
        <v>61</v>
      </c>
      <c r="D40" s="135">
        <v>63</v>
      </c>
      <c r="E40" s="135">
        <v>7</v>
      </c>
      <c r="F40" s="134">
        <v>62</v>
      </c>
      <c r="G40" s="135">
        <v>2</v>
      </c>
      <c r="H40" s="135">
        <v>0</v>
      </c>
      <c r="I40" s="141">
        <v>0.25</v>
      </c>
      <c r="J40" s="135">
        <v>0</v>
      </c>
      <c r="K40" s="134">
        <v>0</v>
      </c>
      <c r="L40" s="134">
        <v>100</v>
      </c>
      <c r="M40" s="134">
        <v>89</v>
      </c>
      <c r="N40" s="134">
        <v>3007</v>
      </c>
      <c r="O40" s="134">
        <v>2992</v>
      </c>
      <c r="P40" s="134"/>
      <c r="Q40" s="134"/>
      <c r="R40" s="134">
        <v>10</v>
      </c>
      <c r="S40" s="134" t="s">
        <v>66</v>
      </c>
      <c r="T40" s="136">
        <v>4.3</v>
      </c>
      <c r="U40" s="134" t="s">
        <v>211</v>
      </c>
      <c r="V40" s="134">
        <v>10</v>
      </c>
      <c r="W40" s="134">
        <v>10</v>
      </c>
      <c r="X40" s="136">
        <v>67.5</v>
      </c>
      <c r="Y40" s="134">
        <v>178</v>
      </c>
      <c r="Z40" s="232" t="s">
        <v>317</v>
      </c>
      <c r="AA40" s="137"/>
      <c r="AB40" s="466"/>
      <c r="AC40" s="466"/>
    </row>
    <row r="41" spans="1:29" ht="16.350000000000001" customHeight="1" x14ac:dyDescent="0.3">
      <c r="A41" s="133">
        <v>26</v>
      </c>
      <c r="B41" s="134">
        <v>69</v>
      </c>
      <c r="C41" s="134">
        <v>61</v>
      </c>
      <c r="D41" s="135">
        <v>65</v>
      </c>
      <c r="E41" s="135">
        <v>8</v>
      </c>
      <c r="F41" s="134">
        <v>62</v>
      </c>
      <c r="G41" s="135">
        <v>0</v>
      </c>
      <c r="H41" s="135">
        <v>0</v>
      </c>
      <c r="I41" s="141">
        <v>0.04</v>
      </c>
      <c r="J41" s="135">
        <v>0</v>
      </c>
      <c r="K41" s="134">
        <v>0</v>
      </c>
      <c r="L41" s="134">
        <v>100</v>
      </c>
      <c r="M41" s="134">
        <v>88</v>
      </c>
      <c r="N41" s="134">
        <v>3015</v>
      </c>
      <c r="O41" s="134">
        <v>3005</v>
      </c>
      <c r="P41" s="134"/>
      <c r="Q41" s="134"/>
      <c r="R41" s="134">
        <v>15</v>
      </c>
      <c r="S41" s="134" t="s">
        <v>66</v>
      </c>
      <c r="T41" s="136">
        <v>8.1</v>
      </c>
      <c r="U41" s="134" t="s">
        <v>265</v>
      </c>
      <c r="V41" s="134">
        <v>10</v>
      </c>
      <c r="W41" s="134">
        <v>10</v>
      </c>
      <c r="X41" s="136">
        <v>67.5</v>
      </c>
      <c r="Y41" s="134">
        <v>399</v>
      </c>
      <c r="Z41" s="232"/>
      <c r="AA41" s="137"/>
      <c r="AB41" s="466"/>
      <c r="AC41" s="466"/>
    </row>
    <row r="42" spans="1:29" ht="16.350000000000001" customHeight="1" x14ac:dyDescent="0.3">
      <c r="A42" s="133">
        <v>27</v>
      </c>
      <c r="B42" s="134">
        <v>73</v>
      </c>
      <c r="C42" s="134">
        <v>61</v>
      </c>
      <c r="D42" s="135">
        <v>67</v>
      </c>
      <c r="E42" s="135">
        <v>11</v>
      </c>
      <c r="F42" s="134">
        <v>63</v>
      </c>
      <c r="G42" s="135">
        <v>0</v>
      </c>
      <c r="H42" s="134">
        <v>2</v>
      </c>
      <c r="I42" s="135" t="s">
        <v>49</v>
      </c>
      <c r="J42" s="135">
        <v>0</v>
      </c>
      <c r="K42" s="134">
        <v>0</v>
      </c>
      <c r="L42" s="134">
        <v>96</v>
      </c>
      <c r="M42" s="134">
        <v>68</v>
      </c>
      <c r="N42" s="134">
        <v>3014</v>
      </c>
      <c r="O42" s="134">
        <v>3005</v>
      </c>
      <c r="P42" s="134"/>
      <c r="Q42" s="134"/>
      <c r="R42" s="134">
        <v>15</v>
      </c>
      <c r="S42" s="134" t="s">
        <v>211</v>
      </c>
      <c r="T42" s="136">
        <v>9.5</v>
      </c>
      <c r="U42" s="134" t="s">
        <v>139</v>
      </c>
      <c r="V42" s="134">
        <v>10</v>
      </c>
      <c r="W42" s="134">
        <v>10</v>
      </c>
      <c r="X42" s="136">
        <v>67.5</v>
      </c>
      <c r="Y42" s="134">
        <v>636</v>
      </c>
      <c r="Z42" s="232"/>
      <c r="AA42" s="137"/>
      <c r="AB42" s="466"/>
      <c r="AC42" s="466"/>
    </row>
    <row r="43" spans="1:29" ht="16.350000000000001" customHeight="1" x14ac:dyDescent="0.3">
      <c r="A43" s="133">
        <v>28</v>
      </c>
      <c r="B43" s="134">
        <v>71</v>
      </c>
      <c r="C43" s="134">
        <v>62</v>
      </c>
      <c r="D43" s="135">
        <v>67</v>
      </c>
      <c r="E43" s="135">
        <v>13</v>
      </c>
      <c r="F43" s="134">
        <v>63</v>
      </c>
      <c r="G43" s="135">
        <v>0</v>
      </c>
      <c r="H43" s="135">
        <v>2</v>
      </c>
      <c r="I43" s="135" t="s">
        <v>49</v>
      </c>
      <c r="J43" s="135">
        <v>0</v>
      </c>
      <c r="K43" s="134">
        <v>0</v>
      </c>
      <c r="L43" s="134">
        <v>96</v>
      </c>
      <c r="M43" s="134">
        <v>71</v>
      </c>
      <c r="N43" s="134">
        <v>3011</v>
      </c>
      <c r="O43" s="134">
        <v>2994</v>
      </c>
      <c r="P43" s="134"/>
      <c r="Q43" s="134"/>
      <c r="R43" s="134">
        <v>20</v>
      </c>
      <c r="S43" s="134" t="s">
        <v>138</v>
      </c>
      <c r="T43" s="136">
        <v>11.6</v>
      </c>
      <c r="U43" s="134" t="s">
        <v>139</v>
      </c>
      <c r="V43" s="134">
        <v>10</v>
      </c>
      <c r="W43" s="134">
        <v>0</v>
      </c>
      <c r="X43" s="140">
        <v>68</v>
      </c>
      <c r="Y43" s="138">
        <v>512</v>
      </c>
      <c r="Z43" s="232"/>
      <c r="AA43" s="137"/>
      <c r="AB43" s="466"/>
      <c r="AC43" s="466"/>
    </row>
    <row r="44" spans="1:29" ht="16.350000000000001" customHeight="1" x14ac:dyDescent="0.3">
      <c r="A44" s="133">
        <v>29</v>
      </c>
      <c r="B44" s="134">
        <v>74</v>
      </c>
      <c r="C44" s="134">
        <v>61</v>
      </c>
      <c r="D44" s="135">
        <v>68</v>
      </c>
      <c r="E44" s="135">
        <v>13</v>
      </c>
      <c r="F44" s="134">
        <v>68</v>
      </c>
      <c r="G44" s="135">
        <v>0</v>
      </c>
      <c r="H44" s="135">
        <v>3</v>
      </c>
      <c r="I44" s="141">
        <v>1.61</v>
      </c>
      <c r="J44" s="135" t="s">
        <v>49</v>
      </c>
      <c r="K44" s="134">
        <v>0</v>
      </c>
      <c r="L44" s="134">
        <v>99</v>
      </c>
      <c r="M44" s="134">
        <v>78</v>
      </c>
      <c r="N44" s="134">
        <v>3008</v>
      </c>
      <c r="O44" s="134">
        <v>2986</v>
      </c>
      <c r="P44" s="134"/>
      <c r="Q44" s="134"/>
      <c r="R44" s="134">
        <v>25</v>
      </c>
      <c r="S44" s="134" t="s">
        <v>143</v>
      </c>
      <c r="T44" s="136">
        <v>14.4</v>
      </c>
      <c r="U44" s="135" t="s">
        <v>139</v>
      </c>
      <c r="V44" s="134">
        <v>10</v>
      </c>
      <c r="W44" s="134">
        <v>9</v>
      </c>
      <c r="X44" s="136">
        <v>66.400000000000006</v>
      </c>
      <c r="Y44" s="134">
        <v>461</v>
      </c>
      <c r="Z44" s="232" t="s">
        <v>464</v>
      </c>
      <c r="AA44" s="137"/>
      <c r="AB44" s="466"/>
      <c r="AC44" s="466"/>
    </row>
    <row r="45" spans="1:29" ht="16.350000000000001" customHeight="1" x14ac:dyDescent="0.3">
      <c r="A45" s="133">
        <v>30</v>
      </c>
      <c r="B45" s="134">
        <v>86</v>
      </c>
      <c r="C45" s="134">
        <v>66</v>
      </c>
      <c r="D45" s="135">
        <v>76</v>
      </c>
      <c r="E45" s="135">
        <v>19</v>
      </c>
      <c r="F45" s="134">
        <v>72</v>
      </c>
      <c r="G45" s="135">
        <v>0</v>
      </c>
      <c r="H45" s="135">
        <v>11</v>
      </c>
      <c r="I45" s="135">
        <v>0.41</v>
      </c>
      <c r="J45" s="135">
        <v>0</v>
      </c>
      <c r="K45" s="134">
        <v>0</v>
      </c>
      <c r="L45" s="134">
        <v>98</v>
      </c>
      <c r="M45" s="134">
        <v>59</v>
      </c>
      <c r="N45" s="134">
        <v>3007</v>
      </c>
      <c r="O45" s="134">
        <v>2990</v>
      </c>
      <c r="P45" s="134"/>
      <c r="Q45" s="134"/>
      <c r="R45" s="134">
        <v>18</v>
      </c>
      <c r="S45" s="134" t="s">
        <v>211</v>
      </c>
      <c r="T45" s="136">
        <v>10.4</v>
      </c>
      <c r="U45" s="135" t="s">
        <v>138</v>
      </c>
      <c r="V45" s="134">
        <v>4</v>
      </c>
      <c r="W45" s="134">
        <v>7</v>
      </c>
      <c r="X45" s="136">
        <v>70.3</v>
      </c>
      <c r="Y45" s="134">
        <v>526</v>
      </c>
      <c r="Z45" s="232" t="s">
        <v>465</v>
      </c>
      <c r="AA45" s="137"/>
      <c r="AB45" s="466"/>
      <c r="AC45" s="466"/>
    </row>
    <row r="46" spans="1:29" ht="16.350000000000001" customHeight="1" thickBot="1" x14ac:dyDescent="0.35">
      <c r="A46" s="133"/>
      <c r="B46" s="296"/>
      <c r="C46" s="134"/>
      <c r="D46" s="134"/>
      <c r="E46" s="134"/>
      <c r="F46" s="134"/>
      <c r="G46" s="134"/>
      <c r="H46" s="134"/>
      <c r="I46" s="141"/>
      <c r="J46" s="135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5"/>
      <c r="V46" s="134"/>
      <c r="W46" s="135"/>
      <c r="X46" s="136"/>
      <c r="Y46" s="134"/>
      <c r="Z46" s="297"/>
      <c r="AA46" s="298"/>
      <c r="AB46" s="466"/>
      <c r="AC46" s="466"/>
    </row>
    <row r="47" spans="1:29" ht="16.350000000000001" customHeight="1" x14ac:dyDescent="0.3">
      <c r="A47" s="148"/>
      <c r="B47" s="195">
        <f>SUM(B16:B46)</f>
        <v>2309</v>
      </c>
      <c r="C47" s="195">
        <f>SUM(C16:C46)</f>
        <v>1807</v>
      </c>
      <c r="D47" s="148"/>
      <c r="E47" s="196">
        <f>SUM(E16:E46)</f>
        <v>244</v>
      </c>
      <c r="F47" s="195">
        <f>SUM(F16:F46)</f>
        <v>1979</v>
      </c>
      <c r="G47" s="196">
        <f>SUM(G16:G46)</f>
        <v>31</v>
      </c>
      <c r="H47" s="196">
        <f>SUM(H16:H46)</f>
        <v>140</v>
      </c>
      <c r="I47" s="199">
        <f>SUM(I16:I46)</f>
        <v>4.8100000000000005</v>
      </c>
      <c r="J47" s="195" t="s">
        <v>49</v>
      </c>
      <c r="K47" s="195">
        <v>0</v>
      </c>
      <c r="L47" s="148"/>
      <c r="M47" s="195"/>
      <c r="N47" s="195"/>
      <c r="O47" s="195"/>
      <c r="P47" s="195">
        <f>SUM(P16:P46)</f>
        <v>0</v>
      </c>
      <c r="Q47" s="195">
        <f>SUM(Q16:Q46)</f>
        <v>0</v>
      </c>
      <c r="R47" s="195">
        <v>26</v>
      </c>
      <c r="S47" s="195" t="s">
        <v>138</v>
      </c>
      <c r="T47" s="200"/>
      <c r="U47" s="200"/>
      <c r="V47" s="195">
        <f>SUM(V16:V46)</f>
        <v>163</v>
      </c>
      <c r="W47" s="195">
        <f>SUM(W16:W46)</f>
        <v>173</v>
      </c>
      <c r="X47" s="200"/>
      <c r="Y47" s="299"/>
      <c r="Z47" s="201" t="s">
        <v>23</v>
      </c>
      <c r="AA47" s="148"/>
      <c r="AB47" s="466"/>
      <c r="AC47" s="466"/>
    </row>
    <row r="48" spans="1:29" ht="16.350000000000001" customHeight="1" x14ac:dyDescent="0.3">
      <c r="A48" s="158"/>
      <c r="B48" s="200">
        <f>AVERAGE(B16:B46)</f>
        <v>76.966666666666669</v>
      </c>
      <c r="C48" s="200">
        <f>AVERAGE(C16:C46)</f>
        <v>60.233333333333334</v>
      </c>
      <c r="D48" s="148"/>
      <c r="E48" s="200"/>
      <c r="F48" s="200">
        <f>AVERAGE(F16:F46)</f>
        <v>65.966666666666669</v>
      </c>
      <c r="G48" s="148"/>
      <c r="H48" s="148"/>
      <c r="I48" s="148"/>
      <c r="J48" s="148"/>
      <c r="K48" s="148"/>
      <c r="L48" s="200">
        <f>AVERAGE(L16:L46)</f>
        <v>91.13333333333334</v>
      </c>
      <c r="M48" s="200">
        <f>AVERAGE(M16:M46)</f>
        <v>56.06666666666667</v>
      </c>
      <c r="N48" s="196">
        <f>AVERAGE(N16:N47)</f>
        <v>3004.9666666666667</v>
      </c>
      <c r="O48" s="196">
        <f>AVERAGE(O16:O47)</f>
        <v>2990.9</v>
      </c>
      <c r="P48" s="200">
        <f>AVERAGE(P16:P47)</f>
        <v>0</v>
      </c>
      <c r="Q48" s="200">
        <f>AVERAGE(Q16:Q47)</f>
        <v>0</v>
      </c>
      <c r="R48" s="203"/>
      <c r="S48" s="148"/>
      <c r="T48" s="200">
        <v>8.9</v>
      </c>
      <c r="U48" s="200" t="s">
        <v>138</v>
      </c>
      <c r="V48" s="200">
        <f>AVERAGE(V16:V46)</f>
        <v>5.4333333333333336</v>
      </c>
      <c r="W48" s="200">
        <v>3.9</v>
      </c>
      <c r="X48" s="200">
        <f>AVERAGE(X16:X46)</f>
        <v>69.92068965517241</v>
      </c>
      <c r="Y48" s="200">
        <f>AVERAGE(Y16:Y46)</f>
        <v>599.06666666666672</v>
      </c>
      <c r="Z48" s="204" t="s">
        <v>79</v>
      </c>
      <c r="AA48" s="298"/>
      <c r="AB48" s="466"/>
      <c r="AC48" s="466"/>
    </row>
    <row r="49" spans="2:27" ht="15.2" customHeight="1" x14ac:dyDescent="0.2">
      <c r="B49" s="18" t="s">
        <v>80</v>
      </c>
      <c r="C49" s="16"/>
      <c r="D49" s="16"/>
      <c r="E49" s="16"/>
      <c r="F49" s="16"/>
      <c r="G49" s="16"/>
      <c r="H49" s="16"/>
      <c r="I49" s="16"/>
      <c r="J49" s="466"/>
      <c r="K49" s="18" t="s">
        <v>81</v>
      </c>
      <c r="L49" s="18"/>
      <c r="M49" s="18"/>
      <c r="N49" s="18"/>
      <c r="O49" s="18"/>
      <c r="P49" s="18"/>
      <c r="Q49" s="18"/>
      <c r="R49" s="466"/>
      <c r="S49" s="466"/>
      <c r="T49" s="18" t="s">
        <v>82</v>
      </c>
      <c r="U49" s="16"/>
      <c r="V49" s="16"/>
      <c r="W49" s="16"/>
      <c r="X49" s="16"/>
      <c r="Y49" s="16"/>
      <c r="Z49" s="467"/>
      <c r="AA49" s="467"/>
    </row>
    <row r="50" spans="2:27" ht="15.2" customHeight="1" x14ac:dyDescent="0.25">
      <c r="B50" s="16" t="s">
        <v>466</v>
      </c>
      <c r="C50" s="16"/>
      <c r="D50" s="16"/>
      <c r="E50" s="331">
        <v>68.599999999999994</v>
      </c>
      <c r="F50" s="66"/>
      <c r="G50" s="468"/>
      <c r="H50" s="16"/>
      <c r="I50" s="1"/>
      <c r="J50" s="466"/>
      <c r="K50" s="16" t="s">
        <v>216</v>
      </c>
      <c r="L50" s="16"/>
      <c r="M50" s="16"/>
      <c r="N50" s="209">
        <v>31</v>
      </c>
      <c r="O50" s="469"/>
      <c r="P50" s="16"/>
      <c r="Q50" s="16"/>
      <c r="R50" s="466"/>
      <c r="S50" s="466"/>
      <c r="T50" s="16" t="s">
        <v>467</v>
      </c>
      <c r="U50" s="466"/>
      <c r="V50" s="466"/>
      <c r="W50" s="269">
        <v>4.8099999999999996</v>
      </c>
      <c r="X50" s="466"/>
      <c r="Y50" s="69"/>
      <c r="Z50" s="37"/>
      <c r="AA50" s="466"/>
    </row>
    <row r="51" spans="2:27" ht="15.2" customHeight="1" x14ac:dyDescent="0.25">
      <c r="B51" s="16" t="s">
        <v>468</v>
      </c>
      <c r="C51" s="16"/>
      <c r="D51" s="16"/>
      <c r="E51" s="16"/>
      <c r="F51" s="302">
        <v>7.9</v>
      </c>
      <c r="G51" s="66"/>
      <c r="H51" s="27"/>
      <c r="I51" s="36"/>
      <c r="J51" s="466"/>
      <c r="K51" s="16" t="s">
        <v>469</v>
      </c>
      <c r="L51" s="16"/>
      <c r="M51" s="16"/>
      <c r="N51" s="16"/>
      <c r="O51" s="209">
        <v>-146</v>
      </c>
      <c r="P51" s="469"/>
      <c r="Q51" s="32"/>
      <c r="R51" s="466"/>
      <c r="S51" s="466"/>
      <c r="T51" s="16" t="s">
        <v>86</v>
      </c>
      <c r="U51" s="466"/>
      <c r="V51" s="466"/>
      <c r="W51" s="466"/>
      <c r="X51" s="259">
        <v>1.57</v>
      </c>
      <c r="Y51" s="466"/>
      <c r="Z51" s="70"/>
      <c r="AA51" s="466"/>
    </row>
    <row r="52" spans="2:27" ht="15.2" customHeight="1" x14ac:dyDescent="0.25">
      <c r="B52" s="16" t="s">
        <v>470</v>
      </c>
      <c r="C52" s="16"/>
      <c r="D52" s="16"/>
      <c r="E52" s="259">
        <v>8.1</v>
      </c>
      <c r="F52" s="66"/>
      <c r="G52" s="39"/>
      <c r="H52" s="16"/>
      <c r="I52" s="1"/>
      <c r="J52" s="466"/>
      <c r="K52" s="16" t="s">
        <v>471</v>
      </c>
      <c r="L52" s="16"/>
      <c r="M52" s="16"/>
      <c r="N52" s="16"/>
      <c r="O52" s="16"/>
      <c r="P52" s="259">
        <v>31</v>
      </c>
      <c r="Q52" s="66"/>
      <c r="R52" s="30"/>
      <c r="S52" s="466"/>
      <c r="T52" s="16" t="s">
        <v>472</v>
      </c>
      <c r="U52" s="466"/>
      <c r="V52" s="466"/>
      <c r="W52" s="466"/>
      <c r="X52" s="268">
        <v>24.91</v>
      </c>
      <c r="Y52" s="69"/>
      <c r="Z52" s="30"/>
      <c r="AA52" s="466"/>
    </row>
    <row r="53" spans="2:27" ht="15.2" customHeight="1" x14ac:dyDescent="0.25">
      <c r="B53" s="16" t="s">
        <v>222</v>
      </c>
      <c r="C53" s="16"/>
      <c r="D53" s="16"/>
      <c r="E53" s="244"/>
      <c r="F53" s="177">
        <v>52.3</v>
      </c>
      <c r="G53" s="68"/>
      <c r="H53" s="34"/>
      <c r="I53" s="28"/>
      <c r="J53" s="466"/>
      <c r="K53" s="16" t="s">
        <v>473</v>
      </c>
      <c r="L53" s="16"/>
      <c r="M53" s="16"/>
      <c r="N53" s="16"/>
      <c r="O53" s="209">
        <v>-180</v>
      </c>
      <c r="P53" s="66"/>
      <c r="Q53" s="30"/>
      <c r="R53" s="466"/>
      <c r="S53" s="466"/>
      <c r="T53" s="16" t="s">
        <v>474</v>
      </c>
      <c r="U53" s="466"/>
      <c r="V53" s="466"/>
      <c r="W53" s="466"/>
      <c r="X53" s="209">
        <v>-2.08</v>
      </c>
      <c r="Y53" s="466"/>
      <c r="Z53" s="70"/>
      <c r="AA53" s="466"/>
    </row>
    <row r="54" spans="2:27" ht="15.2" customHeight="1" x14ac:dyDescent="0.25">
      <c r="B54" s="16" t="s">
        <v>335</v>
      </c>
      <c r="C54" s="16"/>
      <c r="D54" s="16"/>
      <c r="E54" s="16"/>
      <c r="F54" s="244">
        <v>3.6</v>
      </c>
      <c r="G54" s="16"/>
      <c r="H54" s="68"/>
      <c r="I54" s="36"/>
      <c r="J54" s="466"/>
      <c r="K54" s="466"/>
      <c r="L54" s="466"/>
      <c r="M54" s="466"/>
      <c r="N54" s="466"/>
      <c r="O54" s="466"/>
      <c r="P54" s="466"/>
      <c r="Q54" s="466"/>
      <c r="R54" s="466"/>
      <c r="S54" s="466"/>
      <c r="T54" s="16" t="s">
        <v>475</v>
      </c>
      <c r="U54" s="466"/>
      <c r="V54" s="466"/>
      <c r="W54" s="268"/>
      <c r="X54" s="345" t="s">
        <v>476</v>
      </c>
      <c r="Y54" s="177" t="s">
        <v>307</v>
      </c>
      <c r="Z54" s="466"/>
      <c r="AA54" s="466"/>
    </row>
    <row r="55" spans="2:27" ht="15.2" customHeight="1" x14ac:dyDescent="0.25">
      <c r="B55" s="16" t="s">
        <v>477</v>
      </c>
      <c r="C55" s="209"/>
      <c r="D55" s="16" t="s">
        <v>164</v>
      </c>
      <c r="E55" s="177" t="s">
        <v>168</v>
      </c>
      <c r="F55" s="466"/>
      <c r="G55" s="1"/>
      <c r="H55" s="66"/>
      <c r="I55" s="1"/>
      <c r="J55" s="466"/>
      <c r="K55" s="18" t="s">
        <v>100</v>
      </c>
      <c r="L55" s="18"/>
      <c r="M55" s="18"/>
      <c r="N55" s="18"/>
      <c r="O55" s="18"/>
      <c r="P55" s="466"/>
      <c r="Q55" s="466"/>
      <c r="R55" s="466"/>
      <c r="S55" s="466"/>
      <c r="T55" s="16" t="s">
        <v>478</v>
      </c>
      <c r="U55" s="466"/>
      <c r="V55" s="466"/>
      <c r="W55" s="466"/>
      <c r="X55" s="209" t="s">
        <v>307</v>
      </c>
      <c r="Y55" s="66"/>
      <c r="Z55" s="466"/>
      <c r="AA55" s="466"/>
    </row>
    <row r="56" spans="2:27" ht="15.2" customHeight="1" x14ac:dyDescent="0.25">
      <c r="B56" s="16" t="s">
        <v>479</v>
      </c>
      <c r="C56" s="209"/>
      <c r="D56" s="16" t="s">
        <v>164</v>
      </c>
      <c r="E56" s="177" t="s">
        <v>480</v>
      </c>
      <c r="F56" s="466"/>
      <c r="G56" s="66"/>
      <c r="H56" s="1"/>
      <c r="I56" s="1"/>
      <c r="J56" s="466"/>
      <c r="K56" s="16" t="s">
        <v>85</v>
      </c>
      <c r="L56" s="466"/>
      <c r="M56" s="466"/>
      <c r="N56" s="209">
        <v>140</v>
      </c>
      <c r="O56" s="66"/>
      <c r="P56" s="466"/>
      <c r="Q56" s="466"/>
      <c r="R56" s="466"/>
      <c r="S56" s="466"/>
      <c r="T56" s="16" t="s">
        <v>335</v>
      </c>
      <c r="U56" s="466"/>
      <c r="V56" s="466"/>
      <c r="W56" s="466"/>
      <c r="X56" s="209">
        <v>0</v>
      </c>
      <c r="Y56" s="466"/>
      <c r="Z56" s="466"/>
      <c r="AA56" s="466"/>
    </row>
    <row r="57" spans="2:27" ht="15.2" customHeight="1" x14ac:dyDescent="0.25">
      <c r="B57" s="16"/>
      <c r="C57" s="16" t="s">
        <v>104</v>
      </c>
      <c r="D57" s="16"/>
      <c r="E57" s="16"/>
      <c r="F57" s="16"/>
      <c r="G57" s="16"/>
      <c r="H57" s="16"/>
      <c r="I57" s="1"/>
      <c r="J57" s="466"/>
      <c r="K57" s="16" t="s">
        <v>335</v>
      </c>
      <c r="L57" s="466"/>
      <c r="M57" s="466"/>
      <c r="N57" s="466"/>
      <c r="O57" s="209">
        <v>86</v>
      </c>
      <c r="P57" s="66"/>
      <c r="Q57" s="466"/>
      <c r="R57" s="466"/>
      <c r="S57" s="466"/>
      <c r="T57" s="16" t="s">
        <v>481</v>
      </c>
      <c r="U57" s="466"/>
      <c r="V57" s="466"/>
      <c r="W57" s="466"/>
      <c r="X57" s="209">
        <v>0</v>
      </c>
      <c r="Y57" s="466"/>
      <c r="Z57" s="1"/>
      <c r="AA57" s="466"/>
    </row>
    <row r="58" spans="2:27" ht="15.2" customHeight="1" x14ac:dyDescent="0.25">
      <c r="B58" s="16" t="s">
        <v>482</v>
      </c>
      <c r="C58" s="16"/>
      <c r="D58" s="243">
        <f>COUNTIF(B16:B46,"&gt;=90")</f>
        <v>4</v>
      </c>
      <c r="E58" s="466"/>
      <c r="F58" s="466"/>
      <c r="G58" s="466"/>
      <c r="H58" s="16"/>
      <c r="I58" s="1"/>
      <c r="J58" s="466"/>
      <c r="K58" s="16" t="s">
        <v>483</v>
      </c>
      <c r="L58" s="466"/>
      <c r="M58" s="466"/>
      <c r="N58" s="466"/>
      <c r="O58" s="466"/>
      <c r="P58" s="177">
        <v>1058</v>
      </c>
      <c r="Q58" s="66"/>
      <c r="R58" s="30"/>
      <c r="S58" s="466"/>
      <c r="T58" s="16" t="s">
        <v>484</v>
      </c>
      <c r="U58" s="466"/>
      <c r="V58" s="466"/>
      <c r="W58" s="466"/>
      <c r="X58" s="209">
        <v>0</v>
      </c>
      <c r="Y58" s="466"/>
      <c r="Z58" s="466"/>
      <c r="AA58" s="466"/>
    </row>
    <row r="59" spans="2:27" ht="15.2" customHeight="1" x14ac:dyDescent="0.25">
      <c r="B59" s="16" t="s">
        <v>485</v>
      </c>
      <c r="C59" s="16"/>
      <c r="D59" s="243">
        <v>0</v>
      </c>
      <c r="E59" s="466"/>
      <c r="F59" s="466"/>
      <c r="G59" s="466"/>
      <c r="H59" s="16"/>
      <c r="I59" s="1"/>
      <c r="J59" s="466"/>
      <c r="K59" s="16" t="s">
        <v>335</v>
      </c>
      <c r="L59" s="466"/>
      <c r="M59" s="466"/>
      <c r="N59" s="466"/>
      <c r="O59" s="209">
        <v>407</v>
      </c>
      <c r="P59" s="66"/>
      <c r="Q59" s="466"/>
      <c r="R59" s="466"/>
      <c r="S59" s="466"/>
      <c r="T59" s="16" t="s">
        <v>96</v>
      </c>
      <c r="U59" s="466"/>
      <c r="V59" s="466"/>
      <c r="W59" s="466"/>
      <c r="X59" s="209">
        <v>0</v>
      </c>
      <c r="Y59" s="1" t="s">
        <v>476</v>
      </c>
      <c r="Z59" s="466"/>
      <c r="AA59" s="466"/>
    </row>
    <row r="60" spans="2:27" ht="15.2" customHeight="1" x14ac:dyDescent="0.25">
      <c r="B60" s="16" t="s">
        <v>486</v>
      </c>
      <c r="C60" s="16"/>
      <c r="D60" s="209">
        <f>COUNTIF(C16:C46,"&lt;=32")</f>
        <v>0</v>
      </c>
      <c r="E60" s="466"/>
      <c r="F60" s="466"/>
      <c r="G60" s="466"/>
      <c r="H60" s="16"/>
      <c r="I60" s="1"/>
      <c r="J60" s="466"/>
      <c r="K60" s="466"/>
      <c r="L60" s="466"/>
      <c r="M60" s="466"/>
      <c r="N60" s="466"/>
      <c r="O60" s="466"/>
      <c r="P60" s="466"/>
      <c r="Q60" s="466"/>
      <c r="R60" s="466"/>
      <c r="S60" s="466"/>
      <c r="T60" s="16" t="s">
        <v>487</v>
      </c>
      <c r="U60" s="466"/>
      <c r="V60" s="466"/>
      <c r="W60" s="470"/>
      <c r="X60" s="471"/>
      <c r="Y60" s="466"/>
      <c r="Z60" s="466"/>
      <c r="AA60" s="466"/>
    </row>
    <row r="61" spans="2:27" ht="15.2" customHeight="1" x14ac:dyDescent="0.25">
      <c r="B61" s="16" t="s">
        <v>488</v>
      </c>
      <c r="C61" s="16"/>
      <c r="D61" s="209">
        <f>COUNTIF(C16:C46,"&lt;=0")</f>
        <v>0</v>
      </c>
      <c r="E61" s="466"/>
      <c r="F61" s="466"/>
      <c r="G61" s="466"/>
      <c r="H61" s="16"/>
      <c r="I61" s="1"/>
      <c r="J61" s="466"/>
      <c r="K61" s="18" t="s">
        <v>114</v>
      </c>
      <c r="L61" s="17"/>
      <c r="M61" s="17"/>
      <c r="N61" s="17"/>
      <c r="O61" s="17"/>
      <c r="P61" s="466"/>
      <c r="Q61" s="466"/>
      <c r="R61" s="466"/>
      <c r="S61" s="466"/>
      <c r="T61" s="16" t="s">
        <v>489</v>
      </c>
      <c r="U61" s="466"/>
      <c r="V61" s="466"/>
      <c r="W61" s="466"/>
      <c r="X61" s="209" t="s">
        <v>307</v>
      </c>
      <c r="Y61" s="466"/>
      <c r="Z61" s="466"/>
      <c r="AA61" s="466"/>
    </row>
    <row r="62" spans="2:27" ht="15.2" customHeight="1" x14ac:dyDescent="0.25">
      <c r="B62" s="466"/>
      <c r="C62" s="466"/>
      <c r="D62" s="466"/>
      <c r="E62" s="466"/>
      <c r="F62" s="1"/>
      <c r="G62" s="466"/>
      <c r="H62" s="466"/>
      <c r="I62" s="466"/>
      <c r="J62" s="466"/>
      <c r="K62" s="16" t="s">
        <v>490</v>
      </c>
      <c r="L62" s="466"/>
      <c r="M62" s="466"/>
      <c r="N62" s="259">
        <v>29.98</v>
      </c>
      <c r="O62" s="69"/>
      <c r="P62" s="477"/>
      <c r="Q62" s="477"/>
      <c r="R62" s="466"/>
      <c r="S62" s="466"/>
      <c r="T62" s="466"/>
      <c r="U62" s="466"/>
      <c r="V62" s="16" t="s">
        <v>340</v>
      </c>
      <c r="W62" s="16"/>
      <c r="X62" s="209" t="s">
        <v>116</v>
      </c>
      <c r="Y62" s="466"/>
      <c r="Z62" s="1"/>
      <c r="AA62" s="466"/>
    </row>
    <row r="63" spans="2:27" ht="15.2" customHeight="1" x14ac:dyDescent="0.25">
      <c r="B63" s="18" t="s">
        <v>119</v>
      </c>
      <c r="C63" s="17"/>
      <c r="D63" s="17"/>
      <c r="E63" s="17"/>
      <c r="F63" s="466"/>
      <c r="G63" s="466"/>
      <c r="H63" s="466"/>
      <c r="I63" s="466"/>
      <c r="J63" s="466"/>
      <c r="K63" s="16" t="s">
        <v>491</v>
      </c>
      <c r="L63" s="466"/>
      <c r="M63" s="466"/>
      <c r="N63" s="466"/>
      <c r="O63" s="209">
        <v>-0.2</v>
      </c>
      <c r="P63" s="68"/>
      <c r="Q63" s="23"/>
      <c r="R63" s="466"/>
      <c r="S63" s="466"/>
      <c r="T63" s="466"/>
      <c r="U63" s="466"/>
      <c r="V63" s="16" t="s">
        <v>342</v>
      </c>
      <c r="W63" s="16"/>
      <c r="X63" s="209" t="s">
        <v>116</v>
      </c>
      <c r="Y63" s="466"/>
      <c r="Z63" s="1"/>
      <c r="AA63" s="466"/>
    </row>
    <row r="64" spans="2:27" ht="15.2" customHeight="1" x14ac:dyDescent="0.25">
      <c r="B64" s="16" t="s">
        <v>492</v>
      </c>
      <c r="C64" s="466"/>
      <c r="D64" s="466"/>
      <c r="E64" s="209">
        <v>8.9</v>
      </c>
      <c r="F64" s="68"/>
      <c r="G64" s="36"/>
      <c r="H64" s="466"/>
      <c r="I64" s="466"/>
      <c r="J64" s="466"/>
      <c r="K64" s="16" t="s">
        <v>98</v>
      </c>
      <c r="L64" s="466"/>
      <c r="M64" s="269">
        <v>30.22</v>
      </c>
      <c r="N64" s="39" t="s">
        <v>99</v>
      </c>
      <c r="O64" s="209" t="s">
        <v>493</v>
      </c>
      <c r="P64" s="23"/>
      <c r="Q64" s="23"/>
      <c r="R64" s="466"/>
      <c r="S64" s="466"/>
      <c r="T64" s="466"/>
      <c r="U64" s="466"/>
      <c r="V64" s="466"/>
      <c r="W64" s="466"/>
      <c r="X64" s="466"/>
      <c r="Y64" s="466"/>
      <c r="Z64" s="466"/>
      <c r="AA64" s="466"/>
    </row>
    <row r="65" spans="2:26" ht="15.2" customHeight="1" x14ac:dyDescent="0.25">
      <c r="B65" s="16" t="s">
        <v>494</v>
      </c>
      <c r="C65" s="466"/>
      <c r="D65" s="466"/>
      <c r="E65" s="209"/>
      <c r="F65" s="177" t="s">
        <v>138</v>
      </c>
      <c r="G65" s="1"/>
      <c r="H65" s="28"/>
      <c r="I65" s="24"/>
      <c r="J65" s="466"/>
      <c r="K65" s="16" t="s">
        <v>102</v>
      </c>
      <c r="L65" s="466"/>
      <c r="M65" s="250">
        <v>29.59</v>
      </c>
      <c r="N65" s="39" t="s">
        <v>99</v>
      </c>
      <c r="O65" s="209" t="s">
        <v>236</v>
      </c>
      <c r="P65" s="23"/>
      <c r="Q65" s="466"/>
      <c r="R65" s="466"/>
      <c r="S65" s="466"/>
      <c r="T65" s="18" t="s">
        <v>124</v>
      </c>
      <c r="U65" s="18"/>
      <c r="V65" s="18"/>
      <c r="W65" s="18"/>
      <c r="X65" s="18"/>
      <c r="Y65" s="38"/>
      <c r="Z65" s="38"/>
    </row>
    <row r="66" spans="2:26" ht="15.2" customHeight="1" x14ac:dyDescent="0.25">
      <c r="B66" s="16" t="s">
        <v>495</v>
      </c>
      <c r="C66" s="466"/>
      <c r="D66" s="209">
        <v>26</v>
      </c>
      <c r="E66" s="16" t="s">
        <v>126</v>
      </c>
      <c r="F66" s="177" t="s">
        <v>371</v>
      </c>
      <c r="G66" s="1"/>
      <c r="H66" s="28"/>
      <c r="I66" s="466"/>
      <c r="J66" s="466"/>
      <c r="K66" s="466"/>
      <c r="L66" s="466"/>
      <c r="M66" s="466"/>
      <c r="N66" s="466"/>
      <c r="O66" s="466"/>
      <c r="P66" s="466"/>
      <c r="Q66" s="466"/>
      <c r="R66" s="466"/>
      <c r="S66" s="466"/>
      <c r="T66" s="16" t="s">
        <v>250</v>
      </c>
      <c r="U66" s="16"/>
      <c r="V66" s="16"/>
      <c r="W66" s="209">
        <v>599</v>
      </c>
      <c r="X66" s="16"/>
      <c r="Y66" s="66"/>
      <c r="Z66" s="466"/>
    </row>
    <row r="67" spans="2:26" ht="15.2" customHeight="1" x14ac:dyDescent="0.25">
      <c r="B67" s="16" t="s">
        <v>496</v>
      </c>
      <c r="C67" s="466"/>
      <c r="D67" s="209" t="s">
        <v>138</v>
      </c>
      <c r="E67" s="66"/>
      <c r="F67" s="26"/>
      <c r="G67" s="30"/>
      <c r="H67" s="466"/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16" t="s">
        <v>306</v>
      </c>
      <c r="U67" s="466"/>
      <c r="V67" s="177">
        <v>844</v>
      </c>
      <c r="W67" s="39" t="s">
        <v>126</v>
      </c>
      <c r="X67" s="177" t="s">
        <v>363</v>
      </c>
      <c r="Y67" s="66"/>
      <c r="Z67" s="466"/>
    </row>
    <row r="68" spans="2:26" ht="15.2" customHeight="1" x14ac:dyDescent="0.25">
      <c r="B68" s="177" t="s">
        <v>497</v>
      </c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431"/>
      <c r="R68" s="432"/>
      <c r="S68" s="432"/>
      <c r="T68" s="432"/>
      <c r="U68" s="432"/>
      <c r="V68" s="466"/>
      <c r="W68" s="466"/>
      <c r="X68" s="466"/>
      <c r="Y68" s="466"/>
      <c r="Z68" s="466"/>
    </row>
    <row r="69" spans="2:26" ht="15.2" customHeight="1" x14ac:dyDescent="0.25">
      <c r="B69" s="177" t="s">
        <v>498</v>
      </c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431"/>
      <c r="R69" s="431"/>
      <c r="S69" s="431"/>
      <c r="T69" s="432"/>
      <c r="U69" s="432"/>
      <c r="V69" s="1"/>
      <c r="W69" s="1"/>
      <c r="X69" s="1"/>
      <c r="Y69" s="1"/>
      <c r="Z69" s="1"/>
    </row>
    <row r="70" spans="2:26" ht="15.2" customHeight="1" x14ac:dyDescent="0.25">
      <c r="B70" s="177" t="s">
        <v>499</v>
      </c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431"/>
      <c r="R70" s="431"/>
      <c r="S70" s="431"/>
      <c r="T70" s="431"/>
      <c r="U70" s="431"/>
      <c r="V70" s="54"/>
      <c r="W70" s="54"/>
      <c r="X70" s="1"/>
      <c r="Y70" s="1"/>
      <c r="Z70" s="1"/>
    </row>
    <row r="71" spans="2:26" ht="15.2" customHeight="1" x14ac:dyDescent="0.25">
      <c r="B71" s="177" t="s">
        <v>500</v>
      </c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431"/>
      <c r="R71" s="431"/>
      <c r="S71" s="431"/>
      <c r="T71" s="431"/>
      <c r="U71" s="431"/>
      <c r="V71" s="54"/>
      <c r="W71" s="54"/>
      <c r="X71" s="1"/>
      <c r="Y71" s="1"/>
      <c r="Z71" s="1"/>
    </row>
    <row r="72" spans="2:26" ht="15.2" customHeight="1" x14ac:dyDescent="0.25">
      <c r="B72" s="177" t="s">
        <v>501</v>
      </c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431"/>
      <c r="R72" s="431"/>
      <c r="S72" s="431"/>
      <c r="T72" s="431"/>
      <c r="U72" s="431"/>
      <c r="V72" s="54"/>
      <c r="W72" s="54"/>
      <c r="X72" s="1"/>
      <c r="Y72" s="1"/>
      <c r="Z72" s="1"/>
    </row>
    <row r="73" spans="2:26" ht="15.2" customHeight="1" x14ac:dyDescent="0.25">
      <c r="B73" s="177" t="s">
        <v>502</v>
      </c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432"/>
      <c r="R73" s="432"/>
      <c r="S73" s="432"/>
      <c r="T73" s="432"/>
      <c r="U73" s="432"/>
      <c r="V73" s="466"/>
      <c r="W73" s="466"/>
      <c r="X73" s="466"/>
      <c r="Y73" s="466"/>
      <c r="Z73" s="466"/>
    </row>
    <row r="74" spans="2:26" ht="13.5" x14ac:dyDescent="0.25">
      <c r="B74" s="177" t="s">
        <v>503</v>
      </c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431"/>
      <c r="R74" s="431"/>
      <c r="S74" s="432"/>
      <c r="T74" s="432"/>
      <c r="U74" s="432"/>
      <c r="V74" s="466"/>
      <c r="W74" s="466"/>
      <c r="X74" s="466"/>
      <c r="Y74" s="466"/>
      <c r="Z74" s="466"/>
    </row>
    <row r="75" spans="2:26" ht="13.5" x14ac:dyDescent="0.25"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432"/>
      <c r="R75" s="432"/>
      <c r="S75" s="432"/>
      <c r="T75" s="432"/>
      <c r="U75" s="432"/>
      <c r="V75" s="466"/>
      <c r="W75" s="466"/>
      <c r="X75" s="466"/>
      <c r="Y75" s="466"/>
      <c r="Z75" s="466"/>
    </row>
    <row r="76" spans="2:26" x14ac:dyDescent="0.2">
      <c r="B76" s="431"/>
      <c r="C76" s="432"/>
      <c r="D76" s="432"/>
      <c r="E76" s="432"/>
      <c r="F76" s="432"/>
      <c r="G76" s="432"/>
      <c r="H76" s="432"/>
      <c r="I76" s="432"/>
      <c r="J76" s="432"/>
      <c r="K76" s="432"/>
      <c r="L76" s="432"/>
      <c r="M76" s="432"/>
      <c r="N76" s="432"/>
      <c r="O76" s="432"/>
      <c r="P76" s="432"/>
      <c r="Q76" s="432"/>
      <c r="R76" s="432"/>
      <c r="S76" s="432"/>
      <c r="T76" s="432"/>
      <c r="U76" s="432"/>
      <c r="V76" s="466"/>
      <c r="W76" s="466"/>
      <c r="X76" s="466"/>
      <c r="Y76" s="466"/>
      <c r="Z76" s="466"/>
    </row>
    <row r="77" spans="2:26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466"/>
      <c r="T77" s="466"/>
      <c r="U77" s="466"/>
      <c r="V77" s="466"/>
      <c r="W77" s="466"/>
      <c r="X77" s="466"/>
      <c r="Y77" s="466"/>
      <c r="Z77" s="466"/>
    </row>
  </sheetData>
  <mergeCells count="1">
    <mergeCell ref="P62:Q62"/>
  </mergeCells>
  <phoneticPr fontId="17" type="noConversion"/>
  <printOptions horizontalCentered="1"/>
  <pageMargins left="0" right="0" top="0" bottom="0" header="0.3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January2024</vt:lpstr>
      <vt:lpstr>February2024</vt:lpstr>
      <vt:lpstr>March2024</vt:lpstr>
      <vt:lpstr>April2023</vt:lpstr>
      <vt:lpstr>May2023</vt:lpstr>
      <vt:lpstr>June2023</vt:lpstr>
      <vt:lpstr>July2023</vt:lpstr>
      <vt:lpstr>August2023</vt:lpstr>
      <vt:lpstr>September2023</vt:lpstr>
      <vt:lpstr>October2023</vt:lpstr>
      <vt:lpstr>November2023</vt:lpstr>
      <vt:lpstr>December2023</vt:lpstr>
      <vt:lpstr>October2023!Print_Area</vt:lpstr>
      <vt:lpstr>September2023!Print_Area</vt:lpstr>
    </vt:vector>
  </TitlesOfParts>
  <Manager/>
  <Company>Retired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DaveW</dc:creator>
  <cp:keywords/>
  <dc:description/>
  <cp:lastModifiedBy>DAVID WIERSTAD</cp:lastModifiedBy>
  <cp:revision/>
  <dcterms:created xsi:type="dcterms:W3CDTF">2006-09-29T18:50:01Z</dcterms:created>
  <dcterms:modified xsi:type="dcterms:W3CDTF">2024-01-06T15:25:11Z</dcterms:modified>
  <cp:category/>
  <cp:contentStatus/>
</cp:coreProperties>
</file>